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650" activeTab="0"/>
  </bookViews>
  <sheets>
    <sheet name="Sheet1" sheetId="1" r:id="rId1"/>
  </sheets>
  <definedNames>
    <definedName name="_xlnm.Print_Titles" localSheetId="0">'Sheet1'!$A:$C,'Sheet1'!$2:$2</definedName>
  </definedNames>
  <calcPr fullCalcOnLoad="1"/>
</workbook>
</file>

<file path=xl/sharedStrings.xml><?xml version="1.0" encoding="utf-8"?>
<sst xmlns="http://schemas.openxmlformats.org/spreadsheetml/2006/main" count="162" uniqueCount="130">
  <si>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</si>
  <si>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</si>
  <si>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</si>
  <si>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</si>
  <si>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</si>
  <si>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</si>
  <si>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</si>
  <si>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</si>
  <si>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</si>
  <si>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</si>
  <si>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</si>
  <si>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</si>
  <si>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</si>
  <si>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</si>
  <si>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NATIONAL PENSION SCHEME(MGT SHARE)</t>
  </si>
  <si>
    <t>CPF (MGT SHARE)</t>
  </si>
  <si>
    <t>CASH HANDLING &amp; TREASURY ALLOWANCE</t>
  </si>
  <si>
    <t>HIGH ALTITUDE ALLOWANCE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</si>
  <si>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</si>
  <si>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</si>
  <si>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</si>
  <si>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</si>
  <si>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</si>
  <si>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TOUGH LOCATION ALLOWANCE- III</t>
  </si>
  <si>
    <t>II SHIFT ALLOWANCE</t>
  </si>
  <si>
    <t>LS  &amp; PC (PROJECT KVs)</t>
  </si>
  <si>
    <t>OTHER ALLOWANCE</t>
  </si>
  <si>
    <t>DRESS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</si>
  <si>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</si>
  <si>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</si>
  <si>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</si>
  <si>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</si>
  <si>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</si>
  <si>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</si>
  <si>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</si>
  <si>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</si>
  <si>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>INSTALLMENT NO</t>
  </si>
  <si>
    <t>HOUSE BUILDING ADVANCE/INTEREST</t>
  </si>
  <si>
    <t xml:space="preserve"> INSTALLMENT  NO.</t>
  </si>
  <si>
    <t>ANNUAL MEMBER SHIP CONTRIBUTION TO RESPECT ASSOSCIATION</t>
  </si>
  <si>
    <t>OTHER  REMITTANCES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</si>
  <si>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</si>
  <si>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</si>
  <si>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</si>
  <si>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</si>
  <si>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</si>
  <si>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</si>
  <si>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</si>
  <si>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</si>
  <si>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</si>
  <si>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 xml:space="preserve">LICENCE FEE </t>
  </si>
  <si>
    <t>ELECTRICITY / WATER CHARGE</t>
  </si>
  <si>
    <t>REC. OF Audit</t>
  </si>
  <si>
    <t>CGHS RECOVERY</t>
  </si>
  <si>
    <t>OTHER DEDUCTIONS IF ANY</t>
  </si>
  <si>
    <t>TOTAL DEDUCTIONS</t>
  </si>
  <si>
    <t>NET  SALARY</t>
  </si>
  <si>
    <t>REMARKS</t>
  </si>
  <si>
    <t>Smt Sudha Gupta</t>
  </si>
  <si>
    <t>Principal</t>
  </si>
  <si>
    <t>GPF-40173</t>
  </si>
  <si>
    <t>Sh.A.P.Singh</t>
  </si>
  <si>
    <t>PGT</t>
  </si>
  <si>
    <t>CTSA-6020</t>
  </si>
  <si>
    <t>Sh.P.S.Rawat</t>
  </si>
  <si>
    <t>GPF-44221</t>
  </si>
  <si>
    <t>Mrs.Keerti Dua</t>
  </si>
  <si>
    <t>Mrs.Gauri Ansari</t>
  </si>
  <si>
    <t xml:space="preserve">Sh.Mukul Nautiyal </t>
  </si>
  <si>
    <t>GPF-78278</t>
  </si>
  <si>
    <t>Smt.Monika Arya</t>
  </si>
  <si>
    <t>Sh.Sandeep Raj</t>
  </si>
  <si>
    <t>Sh J.K Shrivastava</t>
  </si>
  <si>
    <t>TGT</t>
  </si>
  <si>
    <t>GPF-43354</t>
  </si>
  <si>
    <t>Smt.Madhvi Singh</t>
  </si>
  <si>
    <t>GPF-62602</t>
  </si>
  <si>
    <t>Sh. Lal Singh</t>
  </si>
  <si>
    <t>GPF-61911</t>
  </si>
  <si>
    <t>Smt. F.M.Ansari</t>
  </si>
  <si>
    <t>GPF-77285</t>
  </si>
  <si>
    <t>Smt. Mamta Bhatt</t>
  </si>
  <si>
    <t>Smt Pushpa kumari</t>
  </si>
  <si>
    <t>Sh.Amrish Kumar</t>
  </si>
  <si>
    <t xml:space="preserve">Smt.Sangeeta  Choudhary </t>
  </si>
  <si>
    <t xml:space="preserve">Smt.Priya Kumari </t>
  </si>
  <si>
    <t>Sh.Nabeel Ahmad</t>
  </si>
  <si>
    <t>TGT(PET)</t>
  </si>
  <si>
    <t>GPF-44814</t>
  </si>
  <si>
    <t xml:space="preserve">Ms.Taruna Joshi </t>
  </si>
  <si>
    <t>TGT(WET)</t>
  </si>
  <si>
    <t>CTSA-7536</t>
  </si>
  <si>
    <t>Alka</t>
  </si>
  <si>
    <t>TGT(Art and Craft)</t>
  </si>
  <si>
    <t>Niraj Kumar Srivastava</t>
  </si>
  <si>
    <t>Librarian</t>
  </si>
  <si>
    <t>Deepika Sharma</t>
  </si>
  <si>
    <t>PRT (Music)</t>
  </si>
  <si>
    <t xml:space="preserve">Smt. H.K.Chawla </t>
  </si>
  <si>
    <t>HM</t>
  </si>
  <si>
    <t>GPF-30468</t>
  </si>
  <si>
    <t xml:space="preserve">Smt. Neema Joshi </t>
  </si>
  <si>
    <t>PRT</t>
  </si>
  <si>
    <t>GPF -44509</t>
  </si>
  <si>
    <t>Smt.Reena Aman</t>
  </si>
  <si>
    <t>GPF --70457</t>
  </si>
  <si>
    <t>Ms Sadhna Dhyani</t>
  </si>
  <si>
    <t xml:space="preserve">Nikhil Kumar </t>
  </si>
  <si>
    <t xml:space="preserve">Tarawati </t>
  </si>
  <si>
    <t>Pinky</t>
  </si>
  <si>
    <t>Shruti jain</t>
  </si>
  <si>
    <t>Pinki</t>
  </si>
  <si>
    <t>Vishkha Singh</t>
  </si>
  <si>
    <t xml:space="preserve">Ms Pooja Uniyal </t>
  </si>
  <si>
    <t xml:space="preserve">Alka Rana </t>
  </si>
  <si>
    <t>Smt. Sushma Burman</t>
  </si>
  <si>
    <t>SSA</t>
  </si>
  <si>
    <t>GPF-42962</t>
  </si>
  <si>
    <t>Sh. Dhani Ram</t>
  </si>
  <si>
    <t>Sub Staff</t>
  </si>
  <si>
    <t>GPF-40975</t>
  </si>
  <si>
    <t>Sh. Narendra Kumar</t>
  </si>
  <si>
    <t>GPF-40234</t>
  </si>
  <si>
    <t>Sh.Rishi Kumar</t>
  </si>
  <si>
    <t>GPF-40479</t>
  </si>
  <si>
    <t>Total</t>
  </si>
  <si>
    <t>PAY FOR THE MONTH Nov 23</t>
  </si>
  <si>
    <t>Smt.Neelam Raheja</t>
  </si>
  <si>
    <t>GPF-43087</t>
  </si>
  <si>
    <t xml:space="preserve">Smt.Rachna Yadav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</si>
</sst>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51">
    <font>
      <sz val="11"/>
      <color theme="1"/>
      <name val="Calibri"/>
      <family val="2"/>
    </font>
    <font>
      <sz val="11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left"/>
    </xf>
    <xf numFmtId="0" fontId="26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vertical="top" textRotation="90" wrapText="1"/>
    </xf>
    <xf numFmtId="0" fontId="2" fillId="33" borderId="10" xfId="0" applyFont="1" applyFill="1" applyBorder="1" applyAlignment="1">
      <alignment horizontal="left" vertical="top" textRotation="90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vertical="center" textRotation="90" wrapText="1"/>
    </xf>
    <xf numFmtId="1" fontId="26" fillId="33" borderId="10" xfId="0" applyNumberFormat="1" applyFont="1" applyFill="1" applyBorder="1" applyAlignment="1">
      <alignment/>
    </xf>
    <xf numFmtId="1" fontId="25" fillId="33" borderId="10" xfId="0" applyNumberFormat="1" applyFont="1" applyFill="1" applyBorder="1" applyAlignment="1">
      <alignment horizontal="left" wrapText="1"/>
    </xf>
    <xf numFmtId="1" fontId="25" fillId="33" borderId="10" xfId="0" applyNumberFormat="1" applyFont="1" applyFill="1" applyBorder="1" applyAlignment="1">
      <alignment wrapText="1"/>
    </xf>
    <xf numFmtId="0" fontId="25" fillId="33" borderId="10" xfId="0" applyFont="1" applyFill="1" applyBorder="1" applyAlignment="1">
      <alignment wrapText="1"/>
    </xf>
    <xf numFmtId="0" fontId="26" fillId="33" borderId="10" xfId="0" applyFont="1" applyFill="1" applyBorder="1" applyAlignment="1">
      <alignment/>
    </xf>
    <xf numFmtId="0" fontId="25" fillId="33" borderId="10" xfId="0" applyFont="1" applyFill="1" applyBorder="1" applyAlignment="1">
      <alignment/>
    </xf>
    <xf numFmtId="0" fontId="25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 readingOrder="1"/>
    </xf>
    <xf numFmtId="0" fontId="48" fillId="34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49" fillId="34" borderId="11" xfId="0" applyFont="1" applyFill="1" applyBorder="1" applyAlignment="1">
      <alignment wrapText="1"/>
    </xf>
    <xf numFmtId="0" fontId="49" fillId="34" borderId="11" xfId="0" applyFont="1" applyFill="1" applyBorder="1" applyAlignment="1">
      <alignment/>
    </xf>
    <xf numFmtId="0" fontId="50" fillId="34" borderId="11" xfId="0" applyFont="1" applyFill="1" applyBorder="1" applyAlignment="1">
      <alignment wrapText="1"/>
    </xf>
    <xf numFmtId="0" fontId="0" fillId="34" borderId="11" xfId="0" applyFont="1" applyFill="1" applyBorder="1" applyAlignment="1">
      <alignment wrapText="1"/>
    </xf>
    <xf numFmtId="1" fontId="49" fillId="34" borderId="11" xfId="0" applyNumberFormat="1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1" fontId="50" fillId="34" borderId="11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vertical="justify" textRotation="90" wrapText="1"/>
    </xf>
    <xf numFmtId="1" fontId="0" fillId="34" borderId="11" xfId="0" applyNumberFormat="1" applyFont="1" applyFill="1" applyBorder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6"/>
  <sheetViews>
    <sheetView tabSelected="1" zoomScale="74" zoomScaleNormal="74" workbookViewId="0" topLeftCell="A1">
      <pane xSplit="3" topLeftCell="D1" activePane="topRight" state="frozen"/>
      <selection pane="topLeft" activeCell="A1" sqref="A1"/>
      <selection pane="topRight" activeCell="P15" sqref="P15"/>
    </sheetView>
  </sheetViews>
  <sheetFormatPr defaultColWidth="9.140625" defaultRowHeight="15"/>
  <cols>
    <col min="1" max="1" width="7.00390625" style="3" customWidth="1"/>
    <col min="2" max="2" width="7.8515625" style="4" customWidth="1"/>
    <col min="3" max="3" width="26.7109375" style="3" bestFit="1" customWidth="1"/>
    <col min="4" max="4" width="11.00390625" style="3" customWidth="1"/>
    <col min="5" max="5" width="4.57421875" style="3" customWidth="1"/>
    <col min="6" max="7" width="5.8515625" style="3" customWidth="1"/>
    <col min="8" max="8" width="6.00390625" style="3" customWidth="1"/>
    <col min="9" max="9" width="11.7109375" style="3" customWidth="1"/>
    <col min="10" max="10" width="8.421875" style="3" customWidth="1"/>
    <col min="11" max="11" width="9.421875" style="3" customWidth="1"/>
    <col min="12" max="13" width="8.00390625" style="3" customWidth="1"/>
    <col min="14" max="14" width="9.00390625" style="3" bestFit="1" customWidth="1"/>
    <col min="15" max="15" width="10.421875" style="3" customWidth="1"/>
    <col min="16" max="16" width="5.57421875" style="3" customWidth="1"/>
    <col min="17" max="17" width="6.7109375" style="3" customWidth="1"/>
    <col min="18" max="18" width="7.28125" style="3" customWidth="1"/>
    <col min="19" max="19" width="6.28125" style="3" customWidth="1"/>
    <col min="20" max="20" width="8.00390625" style="3" customWidth="1"/>
    <col min="21" max="21" width="8.57421875" style="3" customWidth="1"/>
    <col min="22" max="22" width="6.8515625" style="3" customWidth="1"/>
    <col min="23" max="23" width="6.00390625" style="3" customWidth="1"/>
    <col min="24" max="24" width="6.140625" style="3" customWidth="1"/>
    <col min="25" max="25" width="5.421875" style="3" customWidth="1"/>
    <col min="26" max="26" width="7.00390625" style="3" customWidth="1"/>
    <col min="27" max="27" width="6.8515625" style="3" customWidth="1"/>
    <col min="28" max="28" width="6.28125" style="3" customWidth="1"/>
    <col min="29" max="29" width="11.28125" style="3" customWidth="1"/>
    <col min="30" max="30" width="10.57421875" style="3" customWidth="1"/>
    <col min="31" max="32" width="4.8515625" style="3" customWidth="1"/>
    <col min="33" max="33" width="5.421875" style="3" customWidth="1"/>
    <col min="34" max="34" width="9.00390625" style="3" customWidth="1"/>
    <col min="35" max="35" width="9.57421875" style="3" customWidth="1"/>
    <col min="36" max="36" width="3.140625" style="3" bestFit="1" customWidth="1"/>
    <col min="37" max="37" width="5.00390625" style="3" customWidth="1"/>
    <col min="38" max="38" width="3.140625" style="3" bestFit="1" customWidth="1"/>
    <col min="39" max="39" width="5.421875" style="3" bestFit="1" customWidth="1"/>
    <col min="40" max="40" width="3.140625" style="3" bestFit="1" customWidth="1"/>
    <col min="41" max="41" width="5.57421875" style="3" customWidth="1"/>
    <col min="42" max="42" width="3.140625" style="3" bestFit="1" customWidth="1"/>
    <col min="43" max="43" width="9.57421875" style="3" customWidth="1"/>
    <col min="44" max="44" width="3.140625" style="3" bestFit="1" customWidth="1"/>
    <col min="45" max="45" width="6.00390625" style="3" customWidth="1"/>
    <col min="46" max="46" width="5.421875" style="3" bestFit="1" customWidth="1"/>
    <col min="47" max="47" width="3.8515625" style="3" customWidth="1"/>
    <col min="48" max="49" width="3.140625" style="3" bestFit="1" customWidth="1"/>
    <col min="50" max="50" width="4.57421875" style="3" customWidth="1"/>
    <col min="51" max="51" width="3.140625" style="3" bestFit="1" customWidth="1"/>
    <col min="52" max="52" width="6.57421875" style="3" customWidth="1"/>
    <col min="53" max="53" width="4.00390625" style="3" customWidth="1"/>
    <col min="54" max="54" width="3.8515625" style="3" customWidth="1"/>
    <col min="55" max="55" width="5.421875" style="3" customWidth="1"/>
    <col min="56" max="56" width="5.57421875" style="3" customWidth="1"/>
    <col min="57" max="57" width="7.28125" style="3" customWidth="1"/>
    <col min="58" max="58" width="4.7109375" style="3" customWidth="1"/>
    <col min="59" max="59" width="6.28125" style="3" customWidth="1"/>
    <col min="60" max="60" width="9.8515625" style="3" customWidth="1"/>
    <col min="61" max="61" width="10.28125" style="3" customWidth="1"/>
    <col min="62" max="62" width="15.28125" style="5" customWidth="1"/>
    <col min="63" max="16384" width="9.140625" style="3" customWidth="1"/>
  </cols>
  <sheetData>
    <row r="1" ht="15.75">
      <c r="C1" s="2" t="s">
        <v>126</v>
      </c>
    </row>
    <row r="2" spans="1:62" s="1" customFormat="1" ht="84.75" customHeight="1">
      <c r="A2" s="6" t="s">
        <v>0</v>
      </c>
      <c r="B2" s="7" t="s">
        <v>1</v>
      </c>
      <c r="C2" s="8" t="s">
        <v>2</v>
      </c>
      <c r="D2" s="8" t="s">
        <v>3</v>
      </c>
      <c r="E2" s="9" t="s">
        <v>4</v>
      </c>
      <c r="F2" s="9" t="s">
        <v>5</v>
      </c>
      <c r="G2" s="9" t="s">
        <v>6</v>
      </c>
      <c r="H2" s="10" t="s">
        <v>7</v>
      </c>
      <c r="I2" s="18" t="s">
        <v>8</v>
      </c>
      <c r="J2" s="19" t="s">
        <v>9</v>
      </c>
      <c r="K2" s="19" t="s">
        <v>10</v>
      </c>
      <c r="L2" s="19" t="s">
        <v>11</v>
      </c>
      <c r="M2" s="19" t="s">
        <v>12</v>
      </c>
      <c r="N2" s="19" t="s">
        <v>13</v>
      </c>
      <c r="O2" s="19" t="s">
        <v>14</v>
      </c>
      <c r="P2" s="18" t="s">
        <v>15</v>
      </c>
      <c r="Q2" s="18" t="s">
        <v>16</v>
      </c>
      <c r="R2" s="18" t="s">
        <v>17</v>
      </c>
      <c r="S2" s="19" t="s">
        <v>18</v>
      </c>
      <c r="T2" s="18" t="s">
        <v>19</v>
      </c>
      <c r="U2" s="19" t="s">
        <v>20</v>
      </c>
      <c r="V2" s="18" t="s">
        <v>21</v>
      </c>
      <c r="W2" s="18" t="s">
        <v>22</v>
      </c>
      <c r="X2" s="18" t="s">
        <v>23</v>
      </c>
      <c r="Y2" s="19" t="s">
        <v>24</v>
      </c>
      <c r="Z2" s="18" t="s">
        <v>25</v>
      </c>
      <c r="AA2" s="19" t="s">
        <v>26</v>
      </c>
      <c r="AB2" s="18" t="s">
        <v>27</v>
      </c>
      <c r="AC2" s="19" t="s">
        <v>28</v>
      </c>
      <c r="AD2" s="10" t="s">
        <v>29</v>
      </c>
      <c r="AE2" s="10" t="s">
        <v>30</v>
      </c>
      <c r="AF2" s="18" t="s">
        <v>31</v>
      </c>
      <c r="AG2" s="18" t="s">
        <v>32</v>
      </c>
      <c r="AH2" s="19" t="s">
        <v>33</v>
      </c>
      <c r="AI2" s="19" t="s">
        <v>14</v>
      </c>
      <c r="AJ2" s="10" t="s">
        <v>34</v>
      </c>
      <c r="AK2" s="19" t="s">
        <v>35</v>
      </c>
      <c r="AL2" s="29" t="s">
        <v>36</v>
      </c>
      <c r="AM2" s="10" t="s">
        <v>37</v>
      </c>
      <c r="AN2" s="29" t="s">
        <v>38</v>
      </c>
      <c r="AO2" s="29" t="s">
        <v>39</v>
      </c>
      <c r="AP2" s="29" t="s">
        <v>40</v>
      </c>
      <c r="AQ2" s="10" t="s">
        <v>41</v>
      </c>
      <c r="AR2" s="10" t="s">
        <v>42</v>
      </c>
      <c r="AS2" s="10" t="s">
        <v>43</v>
      </c>
      <c r="AT2" s="10" t="s">
        <v>44</v>
      </c>
      <c r="AU2" s="10" t="s">
        <v>45</v>
      </c>
      <c r="AV2" s="10" t="s">
        <v>46</v>
      </c>
      <c r="AW2" s="29" t="s">
        <v>38</v>
      </c>
      <c r="AX2" s="19" t="s">
        <v>47</v>
      </c>
      <c r="AY2" s="29" t="s">
        <v>38</v>
      </c>
      <c r="AZ2" s="29" t="s">
        <v>48</v>
      </c>
      <c r="BA2" s="18" t="s">
        <v>25</v>
      </c>
      <c r="BB2" s="18" t="s">
        <v>49</v>
      </c>
      <c r="BC2" s="10" t="s">
        <v>50</v>
      </c>
      <c r="BD2" s="10" t="s">
        <v>51</v>
      </c>
      <c r="BE2" s="10" t="s">
        <v>52</v>
      </c>
      <c r="BF2" s="10" t="s">
        <v>53</v>
      </c>
      <c r="BG2" s="18" t="s">
        <v>54</v>
      </c>
      <c r="BH2" s="19" t="s">
        <v>55</v>
      </c>
      <c r="BI2" s="19" t="s">
        <v>56</v>
      </c>
      <c r="BJ2" s="9" t="s">
        <v>57</v>
      </c>
    </row>
    <row r="3" spans="1:62" ht="21.75" customHeight="1">
      <c r="A3" s="11">
        <v>1</v>
      </c>
      <c r="B3" s="12">
        <v>22368</v>
      </c>
      <c r="C3" s="13" t="s">
        <v>58</v>
      </c>
      <c r="D3" s="14" t="s">
        <v>59</v>
      </c>
      <c r="E3" s="15">
        <v>12</v>
      </c>
      <c r="F3" s="15">
        <v>1</v>
      </c>
      <c r="G3" s="15">
        <v>1</v>
      </c>
      <c r="H3" s="15">
        <v>30</v>
      </c>
      <c r="I3" s="20">
        <v>109100</v>
      </c>
      <c r="J3" s="21">
        <v>0</v>
      </c>
      <c r="K3" s="21">
        <f>ROUND((I3*46)/100,0)</f>
        <v>50186</v>
      </c>
      <c r="L3" s="20">
        <v>3600</v>
      </c>
      <c r="M3" s="21">
        <f>ROUND((L3*46)/100,0)</f>
        <v>1656</v>
      </c>
      <c r="N3" s="22">
        <f>ROUND((I3*9)/100,0)</f>
        <v>9819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5">
        <f aca="true" t="shared" si="0" ref="AC3:AC42">SUM(I3:AB3)</f>
        <v>174361</v>
      </c>
      <c r="AD3" s="22">
        <v>30000</v>
      </c>
      <c r="AE3" s="25">
        <v>0</v>
      </c>
      <c r="AF3" s="26">
        <v>0</v>
      </c>
      <c r="AG3" s="22">
        <v>0</v>
      </c>
      <c r="AH3" s="22">
        <f>O3</f>
        <v>0</v>
      </c>
      <c r="AI3" s="22">
        <f aca="true" t="shared" si="1" ref="AI3:AI42">O3</f>
        <v>0</v>
      </c>
      <c r="AJ3" s="22">
        <v>0</v>
      </c>
      <c r="AK3" s="22">
        <v>0</v>
      </c>
      <c r="AL3" s="25">
        <v>0</v>
      </c>
      <c r="AM3" s="22">
        <v>0</v>
      </c>
      <c r="AN3" s="25">
        <v>0</v>
      </c>
      <c r="AO3" s="25">
        <v>0</v>
      </c>
      <c r="AP3" s="22">
        <v>0</v>
      </c>
      <c r="AQ3" s="26">
        <v>8000</v>
      </c>
      <c r="AR3" s="22">
        <v>0</v>
      </c>
      <c r="AS3" s="22">
        <v>0</v>
      </c>
      <c r="AT3" s="22">
        <v>0</v>
      </c>
      <c r="AU3" s="26">
        <f aca="true" t="shared" si="2" ref="AU3:AU42">P3</f>
        <v>0</v>
      </c>
      <c r="AV3" s="22">
        <v>0</v>
      </c>
      <c r="AW3" s="25">
        <v>0</v>
      </c>
      <c r="AX3" s="22">
        <v>0</v>
      </c>
      <c r="AY3" s="25">
        <v>0</v>
      </c>
      <c r="AZ3" s="22">
        <v>120</v>
      </c>
      <c r="BA3" s="25">
        <v>0</v>
      </c>
      <c r="BB3" s="22">
        <v>0</v>
      </c>
      <c r="BC3" s="25">
        <v>0</v>
      </c>
      <c r="BD3" s="22">
        <v>0</v>
      </c>
      <c r="BE3" s="22">
        <v>0</v>
      </c>
      <c r="BF3" s="22">
        <v>0</v>
      </c>
      <c r="BG3" s="22">
        <v>0</v>
      </c>
      <c r="BH3" s="25">
        <f aca="true" t="shared" si="3" ref="BH3:BH42">SUM(AD3:BG3)</f>
        <v>38120</v>
      </c>
      <c r="BI3" s="25">
        <f>SUM(AC3-BH3)</f>
        <v>136241</v>
      </c>
      <c r="BJ3" s="30" t="s">
        <v>60</v>
      </c>
    </row>
    <row r="4" spans="1:62" ht="18.75">
      <c r="A4" s="11">
        <v>2</v>
      </c>
      <c r="B4" s="12">
        <v>100069</v>
      </c>
      <c r="C4" s="13" t="s">
        <v>61</v>
      </c>
      <c r="D4" s="14" t="s">
        <v>62</v>
      </c>
      <c r="E4" s="15">
        <v>10</v>
      </c>
      <c r="F4" s="15">
        <v>1</v>
      </c>
      <c r="G4" s="15">
        <v>1</v>
      </c>
      <c r="H4" s="15">
        <v>30</v>
      </c>
      <c r="I4" s="20">
        <v>84900</v>
      </c>
      <c r="J4" s="21">
        <v>0</v>
      </c>
      <c r="K4" s="21">
        <f aca="true" t="shared" si="4" ref="K4:K43">ROUND((I4*46)/100,0)</f>
        <v>39054</v>
      </c>
      <c r="L4" s="22">
        <v>3600</v>
      </c>
      <c r="M4" s="21">
        <f aca="true" t="shared" si="5" ref="M4:M43">ROUND((L4*46)/100,0)</f>
        <v>1656</v>
      </c>
      <c r="N4" s="22">
        <f>ROUND((I4*9)/100,0)</f>
        <v>7641</v>
      </c>
      <c r="O4" s="21">
        <v>0</v>
      </c>
      <c r="P4" s="21">
        <v>0</v>
      </c>
      <c r="Q4" s="25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1">
        <v>0</v>
      </c>
      <c r="AA4" s="21">
        <v>0</v>
      </c>
      <c r="AB4" s="21">
        <v>0</v>
      </c>
      <c r="AC4" s="25">
        <f t="shared" si="0"/>
        <v>136851</v>
      </c>
      <c r="AD4" s="22">
        <v>25000</v>
      </c>
      <c r="AE4" s="25">
        <v>0</v>
      </c>
      <c r="AF4" s="26">
        <v>0</v>
      </c>
      <c r="AG4" s="22">
        <v>0</v>
      </c>
      <c r="AH4" s="22">
        <v>0</v>
      </c>
      <c r="AI4" s="22">
        <v>0</v>
      </c>
      <c r="AJ4" s="22">
        <v>0</v>
      </c>
      <c r="AK4" s="22">
        <v>0</v>
      </c>
      <c r="AL4" s="25">
        <v>0</v>
      </c>
      <c r="AM4" s="22">
        <v>0</v>
      </c>
      <c r="AN4" s="25">
        <v>0</v>
      </c>
      <c r="AO4" s="25">
        <v>0</v>
      </c>
      <c r="AP4" s="22">
        <v>0</v>
      </c>
      <c r="AQ4" s="26">
        <v>40000</v>
      </c>
      <c r="AR4" s="22">
        <v>0</v>
      </c>
      <c r="AS4" s="22">
        <v>0</v>
      </c>
      <c r="AT4" s="22">
        <v>0</v>
      </c>
      <c r="AU4" s="26">
        <v>0</v>
      </c>
      <c r="AV4" s="22">
        <v>0</v>
      </c>
      <c r="AW4" s="25">
        <v>0</v>
      </c>
      <c r="AX4" s="22">
        <v>0</v>
      </c>
      <c r="AY4" s="25">
        <v>0</v>
      </c>
      <c r="AZ4" s="22">
        <v>60</v>
      </c>
      <c r="BA4" s="25">
        <v>0</v>
      </c>
      <c r="BB4" s="22">
        <v>0</v>
      </c>
      <c r="BC4" s="25">
        <v>0</v>
      </c>
      <c r="BD4" s="22">
        <v>0</v>
      </c>
      <c r="BE4" s="22">
        <v>0</v>
      </c>
      <c r="BF4" s="22">
        <v>0</v>
      </c>
      <c r="BG4" s="22">
        <v>0</v>
      </c>
      <c r="BH4" s="25">
        <f t="shared" si="3"/>
        <v>65060</v>
      </c>
      <c r="BI4" s="25">
        <f aca="true" t="shared" si="6" ref="BI4:BI42">SUM(AC4-BH4)</f>
        <v>71791</v>
      </c>
      <c r="BJ4" s="31" t="s">
        <v>63</v>
      </c>
    </row>
    <row r="5" spans="1:62" ht="18.75">
      <c r="A5" s="11">
        <v>3</v>
      </c>
      <c r="B5" s="12">
        <v>5900</v>
      </c>
      <c r="C5" s="13" t="s">
        <v>127</v>
      </c>
      <c r="D5" s="14" t="s">
        <v>62</v>
      </c>
      <c r="E5" s="15">
        <v>10</v>
      </c>
      <c r="F5" s="15">
        <v>1</v>
      </c>
      <c r="G5" s="15">
        <v>1</v>
      </c>
      <c r="H5" s="15">
        <v>30</v>
      </c>
      <c r="I5" s="20">
        <v>84900</v>
      </c>
      <c r="J5" s="21">
        <v>0</v>
      </c>
      <c r="K5" s="21">
        <f t="shared" si="4"/>
        <v>39054</v>
      </c>
      <c r="L5" s="22">
        <v>3600</v>
      </c>
      <c r="M5" s="21">
        <f t="shared" si="5"/>
        <v>1656</v>
      </c>
      <c r="N5" s="22">
        <f>ROUND((I4*9)/100,0)</f>
        <v>7641</v>
      </c>
      <c r="O5" s="21">
        <v>0</v>
      </c>
      <c r="P5" s="21">
        <v>0</v>
      </c>
      <c r="Q5" s="25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5">
        <f t="shared" si="0"/>
        <v>136851</v>
      </c>
      <c r="AD5" s="22">
        <v>19000</v>
      </c>
      <c r="AE5" s="25">
        <v>0</v>
      </c>
      <c r="AF5" s="26">
        <v>0</v>
      </c>
      <c r="AG5" s="22">
        <v>0</v>
      </c>
      <c r="AH5" s="22">
        <v>0</v>
      </c>
      <c r="AI5" s="22">
        <v>0</v>
      </c>
      <c r="AJ5" s="22">
        <v>0</v>
      </c>
      <c r="AK5" s="22">
        <v>0</v>
      </c>
      <c r="AL5" s="25">
        <v>0</v>
      </c>
      <c r="AM5" s="22">
        <v>0</v>
      </c>
      <c r="AN5" s="25">
        <v>0</v>
      </c>
      <c r="AO5" s="25">
        <v>0</v>
      </c>
      <c r="AP5" s="22">
        <v>0</v>
      </c>
      <c r="AQ5" s="26">
        <v>24000</v>
      </c>
      <c r="AR5" s="22">
        <v>0</v>
      </c>
      <c r="AS5" s="22">
        <v>0</v>
      </c>
      <c r="AT5" s="22">
        <v>0</v>
      </c>
      <c r="AU5" s="26">
        <v>0</v>
      </c>
      <c r="AV5" s="22">
        <v>0</v>
      </c>
      <c r="AW5" s="25">
        <v>0</v>
      </c>
      <c r="AX5" s="22">
        <v>0</v>
      </c>
      <c r="AY5" s="25">
        <v>0</v>
      </c>
      <c r="AZ5" s="22">
        <v>60</v>
      </c>
      <c r="BA5" s="25">
        <v>0</v>
      </c>
      <c r="BB5" s="22">
        <v>0</v>
      </c>
      <c r="BC5" s="25">
        <v>0</v>
      </c>
      <c r="BD5" s="22">
        <v>0</v>
      </c>
      <c r="BE5" s="22">
        <v>0</v>
      </c>
      <c r="BF5" s="22">
        <v>0</v>
      </c>
      <c r="BG5" s="22">
        <v>0</v>
      </c>
      <c r="BH5" s="25">
        <f t="shared" si="3"/>
        <v>43060</v>
      </c>
      <c r="BI5" s="25">
        <f t="shared" si="6"/>
        <v>93791</v>
      </c>
      <c r="BJ5" s="31" t="s">
        <v>128</v>
      </c>
    </row>
    <row r="6" spans="1:62" ht="18.75">
      <c r="A6" s="11">
        <v>4</v>
      </c>
      <c r="B6" s="12">
        <v>33396</v>
      </c>
      <c r="C6" s="13" t="s">
        <v>64</v>
      </c>
      <c r="D6" s="14" t="s">
        <v>62</v>
      </c>
      <c r="E6" s="15">
        <v>10</v>
      </c>
      <c r="F6" s="15">
        <v>1</v>
      </c>
      <c r="G6" s="15">
        <v>1</v>
      </c>
      <c r="H6" s="15">
        <v>30</v>
      </c>
      <c r="I6" s="20">
        <v>82400</v>
      </c>
      <c r="J6" s="21">
        <v>0</v>
      </c>
      <c r="K6" s="21">
        <f t="shared" si="4"/>
        <v>37904</v>
      </c>
      <c r="L6" s="22">
        <v>3600</v>
      </c>
      <c r="M6" s="21">
        <f t="shared" si="5"/>
        <v>1656</v>
      </c>
      <c r="N6" s="22">
        <f aca="true" t="shared" si="7" ref="N6:N43">ROUND((I6*9)/100,0)</f>
        <v>7416</v>
      </c>
      <c r="O6" s="21">
        <v>0</v>
      </c>
      <c r="P6" s="21">
        <v>0</v>
      </c>
      <c r="Q6" s="25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5">
        <f t="shared" si="0"/>
        <v>132976</v>
      </c>
      <c r="AD6" s="22">
        <v>16000</v>
      </c>
      <c r="AE6" s="25">
        <v>0</v>
      </c>
      <c r="AF6" s="26">
        <v>0</v>
      </c>
      <c r="AG6" s="22">
        <v>0</v>
      </c>
      <c r="AH6" s="22">
        <f>O6</f>
        <v>0</v>
      </c>
      <c r="AI6" s="22">
        <f t="shared" si="1"/>
        <v>0</v>
      </c>
      <c r="AJ6" s="22">
        <v>0</v>
      </c>
      <c r="AK6" s="22">
        <v>0</v>
      </c>
      <c r="AL6" s="25">
        <v>0</v>
      </c>
      <c r="AM6" s="22">
        <v>0</v>
      </c>
      <c r="AN6" s="25">
        <v>0</v>
      </c>
      <c r="AO6" s="25">
        <v>0</v>
      </c>
      <c r="AP6" s="22">
        <v>0</v>
      </c>
      <c r="AQ6" s="26">
        <v>25000</v>
      </c>
      <c r="AR6" s="22">
        <v>0</v>
      </c>
      <c r="AS6" s="22">
        <v>0</v>
      </c>
      <c r="AT6" s="22">
        <v>0</v>
      </c>
      <c r="AU6" s="26">
        <f t="shared" si="2"/>
        <v>0</v>
      </c>
      <c r="AV6" s="22">
        <v>0</v>
      </c>
      <c r="AW6" s="25">
        <v>0</v>
      </c>
      <c r="AX6" s="22">
        <v>0</v>
      </c>
      <c r="AY6" s="25">
        <v>0</v>
      </c>
      <c r="AZ6" s="22">
        <v>60</v>
      </c>
      <c r="BA6" s="25">
        <v>0</v>
      </c>
      <c r="BB6" s="22">
        <v>0</v>
      </c>
      <c r="BC6" s="25">
        <v>0</v>
      </c>
      <c r="BD6" s="22">
        <v>0</v>
      </c>
      <c r="BE6" s="22">
        <v>0</v>
      </c>
      <c r="BF6" s="22">
        <v>0</v>
      </c>
      <c r="BG6" s="22">
        <v>0</v>
      </c>
      <c r="BH6" s="25">
        <f t="shared" si="3"/>
        <v>41060</v>
      </c>
      <c r="BI6" s="25">
        <f t="shared" si="6"/>
        <v>91916</v>
      </c>
      <c r="BJ6" s="31" t="s">
        <v>65</v>
      </c>
    </row>
    <row r="7" spans="1:62" ht="15.75">
      <c r="A7" s="11">
        <v>5</v>
      </c>
      <c r="B7" s="12">
        <v>58256</v>
      </c>
      <c r="C7" s="13" t="s">
        <v>66</v>
      </c>
      <c r="D7" s="14" t="s">
        <v>62</v>
      </c>
      <c r="E7" s="15">
        <v>8</v>
      </c>
      <c r="F7" s="15">
        <v>1</v>
      </c>
      <c r="G7" s="15">
        <v>1</v>
      </c>
      <c r="H7" s="15">
        <v>30</v>
      </c>
      <c r="I7" s="23">
        <v>62200</v>
      </c>
      <c r="J7" s="21">
        <v>0</v>
      </c>
      <c r="K7" s="21">
        <f t="shared" si="4"/>
        <v>28612</v>
      </c>
      <c r="L7" s="22">
        <v>1800</v>
      </c>
      <c r="M7" s="21">
        <f t="shared" si="5"/>
        <v>828</v>
      </c>
      <c r="N7" s="22">
        <f t="shared" si="7"/>
        <v>5598</v>
      </c>
      <c r="O7" s="21">
        <f>ROUND((14*(I7+K7))/100,0)</f>
        <v>12714</v>
      </c>
      <c r="P7" s="21">
        <v>0</v>
      </c>
      <c r="Q7" s="25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5">
        <f t="shared" si="0"/>
        <v>111752</v>
      </c>
      <c r="AD7" s="22">
        <v>10000</v>
      </c>
      <c r="AE7" s="25">
        <v>0</v>
      </c>
      <c r="AF7" s="26">
        <v>0</v>
      </c>
      <c r="AG7" s="22">
        <v>0</v>
      </c>
      <c r="AH7" s="21">
        <f>ROUND((10*(I7+K7))/100,0)</f>
        <v>9081</v>
      </c>
      <c r="AI7" s="21">
        <f t="shared" si="1"/>
        <v>12714</v>
      </c>
      <c r="AJ7" s="22">
        <v>0</v>
      </c>
      <c r="AK7" s="22">
        <v>0</v>
      </c>
      <c r="AL7" s="25">
        <v>0</v>
      </c>
      <c r="AM7" s="22">
        <v>0</v>
      </c>
      <c r="AN7" s="25">
        <v>0</v>
      </c>
      <c r="AO7" s="25">
        <v>0</v>
      </c>
      <c r="AP7" s="22">
        <v>0</v>
      </c>
      <c r="AQ7" s="26">
        <v>0</v>
      </c>
      <c r="AR7" s="22">
        <v>0</v>
      </c>
      <c r="AS7" s="22">
        <v>0</v>
      </c>
      <c r="AT7" s="22">
        <v>0</v>
      </c>
      <c r="AU7" s="26">
        <f t="shared" si="2"/>
        <v>0</v>
      </c>
      <c r="AV7" s="22">
        <v>0</v>
      </c>
      <c r="AW7" s="25">
        <v>0</v>
      </c>
      <c r="AX7" s="22">
        <v>0</v>
      </c>
      <c r="AY7" s="25">
        <v>0</v>
      </c>
      <c r="AZ7" s="22">
        <v>60</v>
      </c>
      <c r="BA7" s="25">
        <v>0</v>
      </c>
      <c r="BB7" s="22">
        <v>0</v>
      </c>
      <c r="BC7" s="25">
        <v>0</v>
      </c>
      <c r="BD7" s="22">
        <v>0</v>
      </c>
      <c r="BE7" s="22">
        <v>0</v>
      </c>
      <c r="BF7" s="22">
        <v>0</v>
      </c>
      <c r="BG7" s="22">
        <v>0</v>
      </c>
      <c r="BH7" s="25">
        <f t="shared" si="3"/>
        <v>31855</v>
      </c>
      <c r="BI7" s="25">
        <f t="shared" si="6"/>
        <v>79897</v>
      </c>
      <c r="BJ7" s="30">
        <v>110014454476</v>
      </c>
    </row>
    <row r="8" spans="1:62" ht="15.75">
      <c r="A8" s="11">
        <v>6</v>
      </c>
      <c r="B8" s="12">
        <v>43585</v>
      </c>
      <c r="C8" s="13" t="s">
        <v>67</v>
      </c>
      <c r="D8" s="14" t="s">
        <v>62</v>
      </c>
      <c r="E8" s="15">
        <v>10</v>
      </c>
      <c r="F8" s="15">
        <v>1</v>
      </c>
      <c r="G8" s="15">
        <v>1</v>
      </c>
      <c r="H8" s="15">
        <v>30</v>
      </c>
      <c r="I8" s="23">
        <v>77700</v>
      </c>
      <c r="J8" s="21">
        <v>0</v>
      </c>
      <c r="K8" s="21">
        <f t="shared" si="4"/>
        <v>35742</v>
      </c>
      <c r="L8" s="22">
        <v>3600</v>
      </c>
      <c r="M8" s="21">
        <f t="shared" si="5"/>
        <v>1656</v>
      </c>
      <c r="N8" s="22">
        <f t="shared" si="7"/>
        <v>6993</v>
      </c>
      <c r="O8" s="21">
        <f>ROUND((14*(I8+K8))/100,0)</f>
        <v>15882</v>
      </c>
      <c r="P8" s="21">
        <v>0</v>
      </c>
      <c r="Q8" s="25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5">
        <f t="shared" si="0"/>
        <v>141573</v>
      </c>
      <c r="AD8" s="22">
        <v>12000</v>
      </c>
      <c r="AE8" s="25">
        <v>0</v>
      </c>
      <c r="AF8" s="26">
        <v>0</v>
      </c>
      <c r="AG8" s="22">
        <v>0</v>
      </c>
      <c r="AH8" s="21">
        <f>ROUND((10*(I8+K8))/100,0)</f>
        <v>11344</v>
      </c>
      <c r="AI8" s="21">
        <f t="shared" si="1"/>
        <v>15882</v>
      </c>
      <c r="AJ8" s="22">
        <v>0</v>
      </c>
      <c r="AK8" s="22">
        <v>0</v>
      </c>
      <c r="AL8" s="25">
        <v>0</v>
      </c>
      <c r="AM8" s="22">
        <v>0</v>
      </c>
      <c r="AN8" s="25">
        <v>0</v>
      </c>
      <c r="AO8" s="25">
        <v>0</v>
      </c>
      <c r="AP8" s="22">
        <v>0</v>
      </c>
      <c r="AQ8" s="26">
        <v>0</v>
      </c>
      <c r="AR8" s="22">
        <v>0</v>
      </c>
      <c r="AS8" s="22">
        <v>0</v>
      </c>
      <c r="AT8" s="22">
        <v>0</v>
      </c>
      <c r="AU8" s="26">
        <f t="shared" si="2"/>
        <v>0</v>
      </c>
      <c r="AV8" s="22">
        <v>0</v>
      </c>
      <c r="AW8" s="25">
        <v>0</v>
      </c>
      <c r="AX8" s="22">
        <v>0</v>
      </c>
      <c r="AY8" s="25">
        <v>0</v>
      </c>
      <c r="AZ8" s="22">
        <v>60</v>
      </c>
      <c r="BA8" s="25">
        <v>0</v>
      </c>
      <c r="BB8" s="22">
        <v>0</v>
      </c>
      <c r="BC8" s="25">
        <v>0</v>
      </c>
      <c r="BD8" s="22">
        <v>0</v>
      </c>
      <c r="BE8" s="22">
        <v>0</v>
      </c>
      <c r="BF8" s="22">
        <v>0</v>
      </c>
      <c r="BG8" s="22">
        <v>0</v>
      </c>
      <c r="BH8" s="25">
        <f t="shared" si="3"/>
        <v>39286</v>
      </c>
      <c r="BI8" s="25">
        <f t="shared" si="6"/>
        <v>102287</v>
      </c>
      <c r="BJ8" s="30">
        <v>110012988850</v>
      </c>
    </row>
    <row r="9" spans="1:62" ht="15.75">
      <c r="A9" s="11">
        <v>7</v>
      </c>
      <c r="B9" s="12">
        <v>5956</v>
      </c>
      <c r="C9" s="13" t="s">
        <v>68</v>
      </c>
      <c r="D9" s="14" t="s">
        <v>62</v>
      </c>
      <c r="E9" s="15">
        <v>10</v>
      </c>
      <c r="F9" s="15">
        <v>1</v>
      </c>
      <c r="G9" s="15">
        <v>1</v>
      </c>
      <c r="H9" s="15">
        <v>30</v>
      </c>
      <c r="I9" s="23">
        <v>84900</v>
      </c>
      <c r="J9" s="21">
        <v>0</v>
      </c>
      <c r="K9" s="21">
        <f t="shared" si="4"/>
        <v>39054</v>
      </c>
      <c r="L9" s="22">
        <v>3600</v>
      </c>
      <c r="M9" s="21">
        <f t="shared" si="5"/>
        <v>1656</v>
      </c>
      <c r="N9" s="22">
        <f t="shared" si="7"/>
        <v>7641</v>
      </c>
      <c r="O9" s="21">
        <v>0</v>
      </c>
      <c r="P9" s="21">
        <v>0</v>
      </c>
      <c r="Q9" s="25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5">
        <f t="shared" si="0"/>
        <v>136851</v>
      </c>
      <c r="AD9" s="22">
        <v>15000</v>
      </c>
      <c r="AE9" s="25">
        <v>0</v>
      </c>
      <c r="AF9" s="26">
        <v>0</v>
      </c>
      <c r="AG9" s="22">
        <v>0</v>
      </c>
      <c r="AH9" s="21">
        <v>0</v>
      </c>
      <c r="AI9" s="21">
        <f t="shared" si="1"/>
        <v>0</v>
      </c>
      <c r="AJ9" s="22">
        <v>0</v>
      </c>
      <c r="AK9" s="22">
        <v>0</v>
      </c>
      <c r="AL9" s="25">
        <v>0</v>
      </c>
      <c r="AM9" s="22">
        <v>0</v>
      </c>
      <c r="AN9" s="25">
        <v>0</v>
      </c>
      <c r="AO9" s="25">
        <v>0</v>
      </c>
      <c r="AP9" s="22">
        <v>0</v>
      </c>
      <c r="AQ9" s="26">
        <v>20000</v>
      </c>
      <c r="AR9" s="22">
        <v>0</v>
      </c>
      <c r="AS9" s="22">
        <v>0</v>
      </c>
      <c r="AT9" s="22">
        <v>0</v>
      </c>
      <c r="AU9" s="26">
        <f t="shared" si="2"/>
        <v>0</v>
      </c>
      <c r="AV9" s="22">
        <v>0</v>
      </c>
      <c r="AW9" s="25">
        <v>0</v>
      </c>
      <c r="AX9" s="22">
        <v>0</v>
      </c>
      <c r="AY9" s="25">
        <v>0</v>
      </c>
      <c r="AZ9" s="22">
        <v>60</v>
      </c>
      <c r="BA9" s="25">
        <v>0</v>
      </c>
      <c r="BB9" s="22">
        <v>0</v>
      </c>
      <c r="BC9" s="25">
        <v>0</v>
      </c>
      <c r="BD9" s="22">
        <v>0</v>
      </c>
      <c r="BE9" s="22">
        <v>0</v>
      </c>
      <c r="BF9" s="22">
        <v>0</v>
      </c>
      <c r="BG9" s="22">
        <v>0</v>
      </c>
      <c r="BH9" s="25">
        <f t="shared" si="3"/>
        <v>35060</v>
      </c>
      <c r="BI9" s="25">
        <f t="shared" si="6"/>
        <v>101791</v>
      </c>
      <c r="BJ9" s="31" t="s">
        <v>69</v>
      </c>
    </row>
    <row r="10" spans="1:62" ht="15.75">
      <c r="A10" s="11">
        <v>8</v>
      </c>
      <c r="B10" s="12">
        <v>51503</v>
      </c>
      <c r="C10" s="13" t="s">
        <v>70</v>
      </c>
      <c r="D10" s="14" t="s">
        <v>62</v>
      </c>
      <c r="E10" s="15">
        <v>10</v>
      </c>
      <c r="F10" s="15">
        <v>1</v>
      </c>
      <c r="G10" s="15">
        <v>1</v>
      </c>
      <c r="H10" s="15">
        <v>30</v>
      </c>
      <c r="I10" s="23">
        <v>77700</v>
      </c>
      <c r="J10" s="21">
        <v>0</v>
      </c>
      <c r="K10" s="21">
        <f t="shared" si="4"/>
        <v>35742</v>
      </c>
      <c r="L10" s="22">
        <v>3600</v>
      </c>
      <c r="M10" s="21">
        <f t="shared" si="5"/>
        <v>1656</v>
      </c>
      <c r="N10" s="22">
        <f t="shared" si="7"/>
        <v>6993</v>
      </c>
      <c r="O10" s="21">
        <f>ROUND((14*(I10+K10))/100,0)</f>
        <v>15882</v>
      </c>
      <c r="P10" s="21">
        <v>0</v>
      </c>
      <c r="Q10" s="25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5">
        <f t="shared" si="0"/>
        <v>141573</v>
      </c>
      <c r="AD10" s="22">
        <v>14000</v>
      </c>
      <c r="AE10" s="25">
        <v>0</v>
      </c>
      <c r="AF10" s="26">
        <v>0</v>
      </c>
      <c r="AG10" s="22">
        <v>0</v>
      </c>
      <c r="AH10" s="21">
        <f>ROUND((10*(I10+K10))/100,0)</f>
        <v>11344</v>
      </c>
      <c r="AI10" s="21">
        <f t="shared" si="1"/>
        <v>15882</v>
      </c>
      <c r="AJ10" s="22">
        <v>0</v>
      </c>
      <c r="AK10" s="22">
        <v>0</v>
      </c>
      <c r="AL10" s="25">
        <v>0</v>
      </c>
      <c r="AM10" s="22">
        <v>0</v>
      </c>
      <c r="AN10" s="25">
        <v>0</v>
      </c>
      <c r="AO10" s="25">
        <v>0</v>
      </c>
      <c r="AP10" s="22">
        <v>0</v>
      </c>
      <c r="AQ10" s="26">
        <v>0</v>
      </c>
      <c r="AR10" s="22">
        <v>0</v>
      </c>
      <c r="AS10" s="22">
        <v>0</v>
      </c>
      <c r="AT10" s="22">
        <v>0</v>
      </c>
      <c r="AU10" s="26">
        <f t="shared" si="2"/>
        <v>0</v>
      </c>
      <c r="AV10" s="22">
        <v>0</v>
      </c>
      <c r="AW10" s="25">
        <v>0</v>
      </c>
      <c r="AX10" s="22">
        <v>0</v>
      </c>
      <c r="AY10" s="25">
        <v>0</v>
      </c>
      <c r="AZ10" s="22">
        <v>60</v>
      </c>
      <c r="BA10" s="25">
        <v>0</v>
      </c>
      <c r="BB10" s="22">
        <v>0</v>
      </c>
      <c r="BC10" s="25">
        <v>0</v>
      </c>
      <c r="BD10" s="22">
        <v>0</v>
      </c>
      <c r="BE10" s="22">
        <v>0</v>
      </c>
      <c r="BF10" s="22">
        <v>0</v>
      </c>
      <c r="BG10" s="22">
        <v>0</v>
      </c>
      <c r="BH10" s="25">
        <f t="shared" si="3"/>
        <v>41286</v>
      </c>
      <c r="BI10" s="25">
        <f t="shared" si="6"/>
        <v>100287</v>
      </c>
      <c r="BJ10" s="30">
        <v>110032555785</v>
      </c>
    </row>
    <row r="11" spans="1:62" ht="15.75">
      <c r="A11" s="11">
        <v>9</v>
      </c>
      <c r="B11" s="12">
        <v>72746</v>
      </c>
      <c r="C11" s="13" t="s">
        <v>71</v>
      </c>
      <c r="D11" s="14" t="s">
        <v>62</v>
      </c>
      <c r="E11" s="15">
        <v>8</v>
      </c>
      <c r="F11" s="15">
        <v>1</v>
      </c>
      <c r="G11" s="15">
        <v>1</v>
      </c>
      <c r="H11" s="15">
        <v>29</v>
      </c>
      <c r="I11" s="23">
        <v>55003</v>
      </c>
      <c r="J11" s="21">
        <v>0</v>
      </c>
      <c r="K11" s="21">
        <f t="shared" si="4"/>
        <v>25301</v>
      </c>
      <c r="L11" s="22">
        <v>1800</v>
      </c>
      <c r="M11" s="21">
        <f t="shared" si="5"/>
        <v>828</v>
      </c>
      <c r="N11" s="22">
        <f t="shared" si="7"/>
        <v>4950</v>
      </c>
      <c r="O11" s="21">
        <f>ROUND((14*(I11+K11))/100,0)</f>
        <v>11243</v>
      </c>
      <c r="P11" s="21">
        <v>0</v>
      </c>
      <c r="Q11" s="25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5">
        <f t="shared" si="0"/>
        <v>99125</v>
      </c>
      <c r="AD11" s="22">
        <v>5000</v>
      </c>
      <c r="AE11" s="25">
        <v>0</v>
      </c>
      <c r="AF11" s="26">
        <v>0</v>
      </c>
      <c r="AG11" s="22">
        <v>0</v>
      </c>
      <c r="AH11" s="21">
        <f>ROUND((10*(I11+K11))/100,0)</f>
        <v>8030</v>
      </c>
      <c r="AI11" s="21">
        <f t="shared" si="1"/>
        <v>11243</v>
      </c>
      <c r="AJ11" s="22">
        <v>0</v>
      </c>
      <c r="AK11" s="22">
        <v>0</v>
      </c>
      <c r="AL11" s="25">
        <v>0</v>
      </c>
      <c r="AM11" s="22">
        <v>0</v>
      </c>
      <c r="AN11" s="25">
        <v>0</v>
      </c>
      <c r="AO11" s="25">
        <v>0</v>
      </c>
      <c r="AP11" s="22">
        <v>0</v>
      </c>
      <c r="AQ11" s="26">
        <v>0</v>
      </c>
      <c r="AR11" s="22">
        <v>0</v>
      </c>
      <c r="AS11" s="22">
        <v>0</v>
      </c>
      <c r="AT11" s="22">
        <v>0</v>
      </c>
      <c r="AU11" s="26">
        <f t="shared" si="2"/>
        <v>0</v>
      </c>
      <c r="AV11" s="22">
        <v>0</v>
      </c>
      <c r="AW11" s="25">
        <v>0</v>
      </c>
      <c r="AX11" s="22">
        <v>0</v>
      </c>
      <c r="AY11" s="25">
        <v>0</v>
      </c>
      <c r="AZ11" s="22">
        <v>60</v>
      </c>
      <c r="BA11" s="25">
        <v>0</v>
      </c>
      <c r="BB11" s="22">
        <v>0</v>
      </c>
      <c r="BC11" s="25">
        <v>0</v>
      </c>
      <c r="BD11" s="22">
        <v>0</v>
      </c>
      <c r="BE11" s="22">
        <v>0</v>
      </c>
      <c r="BF11" s="22">
        <v>0</v>
      </c>
      <c r="BG11" s="22">
        <v>0</v>
      </c>
      <c r="BH11" s="25">
        <f t="shared" si="3"/>
        <v>24333</v>
      </c>
      <c r="BI11" s="25">
        <f t="shared" si="6"/>
        <v>74792</v>
      </c>
      <c r="BJ11" s="30">
        <v>110162314350</v>
      </c>
    </row>
    <row r="12" spans="1:62" ht="15.75">
      <c r="A12" s="11">
        <v>10</v>
      </c>
      <c r="B12" s="12">
        <v>59046</v>
      </c>
      <c r="C12" s="13" t="s">
        <v>129</v>
      </c>
      <c r="D12" s="14" t="s">
        <v>62</v>
      </c>
      <c r="E12" s="15">
        <v>8</v>
      </c>
      <c r="F12" s="15">
        <v>1</v>
      </c>
      <c r="G12" s="15">
        <v>1</v>
      </c>
      <c r="H12" s="15">
        <v>30</v>
      </c>
      <c r="I12" s="23">
        <v>58600</v>
      </c>
      <c r="J12" s="21">
        <v>0</v>
      </c>
      <c r="K12" s="21">
        <f t="shared" si="4"/>
        <v>26956</v>
      </c>
      <c r="L12" s="22">
        <v>1800</v>
      </c>
      <c r="M12" s="21">
        <f t="shared" si="5"/>
        <v>828</v>
      </c>
      <c r="N12" s="22">
        <f t="shared" si="7"/>
        <v>5274</v>
      </c>
      <c r="O12" s="21">
        <f>ROUND((14*(I12+K12))/100,0)</f>
        <v>11978</v>
      </c>
      <c r="P12" s="21">
        <v>0</v>
      </c>
      <c r="Q12" s="25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5">
        <f t="shared" si="0"/>
        <v>105436</v>
      </c>
      <c r="AD12" s="22">
        <v>5000</v>
      </c>
      <c r="AE12" s="25">
        <v>0</v>
      </c>
      <c r="AF12" s="26">
        <v>0</v>
      </c>
      <c r="AG12" s="22">
        <v>0</v>
      </c>
      <c r="AH12" s="21">
        <f>ROUND((10*(I12+K12))/100,0)</f>
        <v>8556</v>
      </c>
      <c r="AI12" s="21">
        <f t="shared" si="1"/>
        <v>11978</v>
      </c>
      <c r="AJ12" s="22">
        <v>0</v>
      </c>
      <c r="AK12" s="22">
        <v>0</v>
      </c>
      <c r="AL12" s="25">
        <v>0</v>
      </c>
      <c r="AM12" s="22">
        <v>0</v>
      </c>
      <c r="AN12" s="25">
        <v>0</v>
      </c>
      <c r="AO12" s="25">
        <v>0</v>
      </c>
      <c r="AP12" s="22">
        <v>0</v>
      </c>
      <c r="AQ12" s="26">
        <v>0</v>
      </c>
      <c r="AR12" s="22">
        <v>0</v>
      </c>
      <c r="AS12" s="22">
        <v>0</v>
      </c>
      <c r="AT12" s="22">
        <v>0</v>
      </c>
      <c r="AU12" s="26">
        <f t="shared" si="2"/>
        <v>0</v>
      </c>
      <c r="AV12" s="22">
        <v>0</v>
      </c>
      <c r="AW12" s="25">
        <v>0</v>
      </c>
      <c r="AX12" s="22">
        <v>0</v>
      </c>
      <c r="AY12" s="25">
        <v>0</v>
      </c>
      <c r="AZ12" s="22">
        <v>60</v>
      </c>
      <c r="BA12" s="25">
        <v>0</v>
      </c>
      <c r="BB12" s="22">
        <v>0</v>
      </c>
      <c r="BC12" s="25">
        <v>0</v>
      </c>
      <c r="BD12" s="22">
        <v>0</v>
      </c>
      <c r="BE12" s="22">
        <v>0</v>
      </c>
      <c r="BF12" s="22">
        <v>0</v>
      </c>
      <c r="BG12" s="22">
        <v>0</v>
      </c>
      <c r="BH12" s="25">
        <f t="shared" si="3"/>
        <v>25594</v>
      </c>
      <c r="BI12" s="25">
        <f t="shared" si="6"/>
        <v>79842</v>
      </c>
      <c r="BJ12" s="30">
        <v>110004669784</v>
      </c>
    </row>
    <row r="13" spans="1:62" ht="15.75">
      <c r="A13" s="11">
        <v>11</v>
      </c>
      <c r="B13" s="12">
        <v>5999</v>
      </c>
      <c r="C13" s="13" t="s">
        <v>72</v>
      </c>
      <c r="D13" s="14" t="s">
        <v>73</v>
      </c>
      <c r="E13" s="15">
        <v>8</v>
      </c>
      <c r="F13" s="15">
        <v>1</v>
      </c>
      <c r="G13" s="15">
        <v>1</v>
      </c>
      <c r="H13" s="15">
        <v>30</v>
      </c>
      <c r="I13" s="23">
        <v>83600</v>
      </c>
      <c r="J13" s="21">
        <v>0</v>
      </c>
      <c r="K13" s="21">
        <f t="shared" si="4"/>
        <v>38456</v>
      </c>
      <c r="L13" s="22">
        <v>1800</v>
      </c>
      <c r="M13" s="21">
        <f t="shared" si="5"/>
        <v>828</v>
      </c>
      <c r="N13" s="22">
        <f t="shared" si="7"/>
        <v>7524</v>
      </c>
      <c r="O13" s="21">
        <v>0</v>
      </c>
      <c r="P13" s="21">
        <v>0</v>
      </c>
      <c r="Q13" s="25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5">
        <f t="shared" si="0"/>
        <v>132208</v>
      </c>
      <c r="AD13" s="22">
        <v>7000</v>
      </c>
      <c r="AE13" s="25">
        <v>0</v>
      </c>
      <c r="AF13" s="26">
        <v>0</v>
      </c>
      <c r="AG13" s="22">
        <v>0</v>
      </c>
      <c r="AH13" s="22">
        <f>O13</f>
        <v>0</v>
      </c>
      <c r="AI13" s="22">
        <f t="shared" si="1"/>
        <v>0</v>
      </c>
      <c r="AJ13" s="22">
        <v>0</v>
      </c>
      <c r="AK13" s="22">
        <v>0</v>
      </c>
      <c r="AL13" s="25">
        <v>0</v>
      </c>
      <c r="AM13" s="22">
        <v>0</v>
      </c>
      <c r="AN13" s="25">
        <v>0</v>
      </c>
      <c r="AO13" s="25">
        <v>0</v>
      </c>
      <c r="AP13" s="22">
        <v>0</v>
      </c>
      <c r="AQ13" s="26">
        <v>0</v>
      </c>
      <c r="AR13" s="22">
        <v>0</v>
      </c>
      <c r="AS13" s="22">
        <v>0</v>
      </c>
      <c r="AT13" s="22">
        <v>0</v>
      </c>
      <c r="AU13" s="26">
        <f t="shared" si="2"/>
        <v>0</v>
      </c>
      <c r="AV13" s="22">
        <v>0</v>
      </c>
      <c r="AW13" s="25">
        <v>0</v>
      </c>
      <c r="AX13" s="22">
        <v>0</v>
      </c>
      <c r="AY13" s="25">
        <v>0</v>
      </c>
      <c r="AZ13" s="22">
        <v>60</v>
      </c>
      <c r="BA13" s="25">
        <v>0</v>
      </c>
      <c r="BB13" s="22">
        <v>0</v>
      </c>
      <c r="BC13" s="25">
        <v>0</v>
      </c>
      <c r="BD13" s="22">
        <v>0</v>
      </c>
      <c r="BE13" s="22">
        <v>0</v>
      </c>
      <c r="BF13" s="22">
        <v>0</v>
      </c>
      <c r="BG13" s="22">
        <v>0</v>
      </c>
      <c r="BH13" s="25">
        <f t="shared" si="3"/>
        <v>7060</v>
      </c>
      <c r="BI13" s="25">
        <f t="shared" si="6"/>
        <v>125148</v>
      </c>
      <c r="BJ13" s="30" t="s">
        <v>74</v>
      </c>
    </row>
    <row r="14" spans="1:62" ht="15.75">
      <c r="A14" s="11">
        <v>12</v>
      </c>
      <c r="B14" s="12">
        <v>21727</v>
      </c>
      <c r="C14" s="13" t="s">
        <v>75</v>
      </c>
      <c r="D14" s="14" t="s">
        <v>73</v>
      </c>
      <c r="E14" s="15">
        <v>8</v>
      </c>
      <c r="F14" s="15">
        <v>1</v>
      </c>
      <c r="G14" s="15">
        <v>1</v>
      </c>
      <c r="H14" s="15">
        <v>30</v>
      </c>
      <c r="I14" s="23">
        <v>81200</v>
      </c>
      <c r="J14" s="21">
        <v>0</v>
      </c>
      <c r="K14" s="21">
        <f t="shared" si="4"/>
        <v>37352</v>
      </c>
      <c r="L14" s="22">
        <v>1800</v>
      </c>
      <c r="M14" s="21">
        <f t="shared" si="5"/>
        <v>828</v>
      </c>
      <c r="N14" s="22">
        <f t="shared" si="7"/>
        <v>7308</v>
      </c>
      <c r="O14" s="21">
        <v>0</v>
      </c>
      <c r="P14" s="21">
        <v>0</v>
      </c>
      <c r="Q14" s="25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5">
        <f t="shared" si="0"/>
        <v>128488</v>
      </c>
      <c r="AD14" s="22">
        <v>13000</v>
      </c>
      <c r="AE14" s="25">
        <v>0</v>
      </c>
      <c r="AF14" s="26">
        <v>0</v>
      </c>
      <c r="AG14" s="22">
        <v>0</v>
      </c>
      <c r="AH14" s="22">
        <f>O14</f>
        <v>0</v>
      </c>
      <c r="AI14" s="22">
        <f t="shared" si="1"/>
        <v>0</v>
      </c>
      <c r="AJ14" s="22">
        <v>0</v>
      </c>
      <c r="AK14" s="22">
        <v>0</v>
      </c>
      <c r="AL14" s="25">
        <v>0</v>
      </c>
      <c r="AM14" s="22">
        <v>0</v>
      </c>
      <c r="AN14" s="25">
        <v>0</v>
      </c>
      <c r="AO14" s="25">
        <v>0</v>
      </c>
      <c r="AP14" s="22">
        <v>0</v>
      </c>
      <c r="AQ14" s="26">
        <v>15000</v>
      </c>
      <c r="AR14" s="22">
        <v>0</v>
      </c>
      <c r="AS14" s="22">
        <v>0</v>
      </c>
      <c r="AT14" s="22">
        <v>0</v>
      </c>
      <c r="AU14" s="26">
        <f t="shared" si="2"/>
        <v>0</v>
      </c>
      <c r="AV14" s="22">
        <v>0</v>
      </c>
      <c r="AW14" s="25">
        <v>0</v>
      </c>
      <c r="AX14" s="22">
        <v>0</v>
      </c>
      <c r="AY14" s="25">
        <v>0</v>
      </c>
      <c r="AZ14" s="22">
        <v>60</v>
      </c>
      <c r="BA14" s="25">
        <v>0</v>
      </c>
      <c r="BB14" s="22">
        <v>0</v>
      </c>
      <c r="BC14" s="25">
        <v>0</v>
      </c>
      <c r="BD14" s="22">
        <v>0</v>
      </c>
      <c r="BE14" s="22">
        <v>0</v>
      </c>
      <c r="BF14" s="22">
        <v>0</v>
      </c>
      <c r="BG14" s="22">
        <v>0</v>
      </c>
      <c r="BH14" s="25">
        <f t="shared" si="3"/>
        <v>28060</v>
      </c>
      <c r="BI14" s="25">
        <f t="shared" si="6"/>
        <v>100428</v>
      </c>
      <c r="BJ14" s="31" t="s">
        <v>76</v>
      </c>
    </row>
    <row r="15" spans="1:62" ht="15.75">
      <c r="A15" s="11">
        <v>13</v>
      </c>
      <c r="B15" s="12">
        <v>22348</v>
      </c>
      <c r="C15" s="13" t="s">
        <v>77</v>
      </c>
      <c r="D15" s="14" t="s">
        <v>73</v>
      </c>
      <c r="E15" s="15">
        <v>8</v>
      </c>
      <c r="F15" s="15">
        <v>1</v>
      </c>
      <c r="G15" s="15">
        <v>1</v>
      </c>
      <c r="H15" s="15">
        <v>30</v>
      </c>
      <c r="I15" s="23">
        <v>81200</v>
      </c>
      <c r="J15" s="21">
        <v>0</v>
      </c>
      <c r="K15" s="21">
        <f t="shared" si="4"/>
        <v>37352</v>
      </c>
      <c r="L15" s="22">
        <v>1800</v>
      </c>
      <c r="M15" s="21">
        <f t="shared" si="5"/>
        <v>828</v>
      </c>
      <c r="N15" s="22">
        <f t="shared" si="7"/>
        <v>7308</v>
      </c>
      <c r="O15" s="21">
        <v>0</v>
      </c>
      <c r="P15" s="21">
        <v>0</v>
      </c>
      <c r="Q15" s="25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5">
        <f t="shared" si="0"/>
        <v>128488</v>
      </c>
      <c r="AD15" s="22">
        <v>12000</v>
      </c>
      <c r="AE15" s="25">
        <v>0</v>
      </c>
      <c r="AF15" s="26">
        <v>0</v>
      </c>
      <c r="AG15" s="22">
        <v>0</v>
      </c>
      <c r="AH15" s="22">
        <f>O15</f>
        <v>0</v>
      </c>
      <c r="AI15" s="22">
        <f t="shared" si="1"/>
        <v>0</v>
      </c>
      <c r="AJ15" s="22">
        <v>0</v>
      </c>
      <c r="AK15" s="22">
        <v>0</v>
      </c>
      <c r="AL15" s="25">
        <v>0</v>
      </c>
      <c r="AM15" s="22">
        <v>0</v>
      </c>
      <c r="AN15" s="25">
        <v>0</v>
      </c>
      <c r="AO15" s="25">
        <v>0</v>
      </c>
      <c r="AP15" s="22">
        <v>0</v>
      </c>
      <c r="AQ15" s="26">
        <v>20000</v>
      </c>
      <c r="AR15" s="22">
        <v>0</v>
      </c>
      <c r="AS15" s="22">
        <v>0</v>
      </c>
      <c r="AT15" s="22">
        <v>0</v>
      </c>
      <c r="AU15" s="26">
        <f t="shared" si="2"/>
        <v>0</v>
      </c>
      <c r="AV15" s="22">
        <v>0</v>
      </c>
      <c r="AW15" s="25">
        <v>0</v>
      </c>
      <c r="AX15" s="22">
        <v>0</v>
      </c>
      <c r="AY15" s="25">
        <v>0</v>
      </c>
      <c r="AZ15" s="22">
        <v>60</v>
      </c>
      <c r="BA15" s="25">
        <v>0</v>
      </c>
      <c r="BB15" s="22">
        <v>0</v>
      </c>
      <c r="BC15" s="25">
        <v>0</v>
      </c>
      <c r="BD15" s="22">
        <v>0</v>
      </c>
      <c r="BE15" s="22">
        <v>0</v>
      </c>
      <c r="BF15" s="22">
        <v>0</v>
      </c>
      <c r="BG15" s="22">
        <v>0</v>
      </c>
      <c r="BH15" s="25">
        <f t="shared" si="3"/>
        <v>32060</v>
      </c>
      <c r="BI15" s="25">
        <f t="shared" si="6"/>
        <v>96428</v>
      </c>
      <c r="BJ15" s="30" t="s">
        <v>78</v>
      </c>
    </row>
    <row r="16" spans="1:62" ht="15.75">
      <c r="A16" s="11">
        <v>14</v>
      </c>
      <c r="B16" s="12">
        <v>26375</v>
      </c>
      <c r="C16" s="13" t="s">
        <v>79</v>
      </c>
      <c r="D16" s="14" t="s">
        <v>73</v>
      </c>
      <c r="E16" s="15">
        <v>8</v>
      </c>
      <c r="F16" s="15">
        <v>1</v>
      </c>
      <c r="G16" s="15">
        <v>1</v>
      </c>
      <c r="H16" s="15">
        <v>30</v>
      </c>
      <c r="I16" s="23">
        <v>76500</v>
      </c>
      <c r="J16" s="21">
        <v>0</v>
      </c>
      <c r="K16" s="21">
        <f t="shared" si="4"/>
        <v>35190</v>
      </c>
      <c r="L16" s="22">
        <v>1800</v>
      </c>
      <c r="M16" s="21">
        <f t="shared" si="5"/>
        <v>828</v>
      </c>
      <c r="N16" s="22">
        <f t="shared" si="7"/>
        <v>6885</v>
      </c>
      <c r="O16" s="21">
        <v>0</v>
      </c>
      <c r="P16" s="21">
        <v>0</v>
      </c>
      <c r="Q16" s="25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5">
        <f t="shared" si="0"/>
        <v>121203</v>
      </c>
      <c r="AD16" s="22">
        <v>6000</v>
      </c>
      <c r="AE16" s="25">
        <v>0</v>
      </c>
      <c r="AF16" s="26">
        <v>0</v>
      </c>
      <c r="AG16" s="22">
        <v>0</v>
      </c>
      <c r="AH16" s="22">
        <f>O16</f>
        <v>0</v>
      </c>
      <c r="AI16" s="22">
        <f t="shared" si="1"/>
        <v>0</v>
      </c>
      <c r="AJ16" s="22">
        <v>0</v>
      </c>
      <c r="AK16" s="22">
        <v>0</v>
      </c>
      <c r="AL16" s="25">
        <v>0</v>
      </c>
      <c r="AM16" s="22">
        <v>0</v>
      </c>
      <c r="AN16" s="25">
        <v>0</v>
      </c>
      <c r="AO16" s="25">
        <v>0</v>
      </c>
      <c r="AP16" s="22">
        <v>0</v>
      </c>
      <c r="AQ16" s="26">
        <v>25000</v>
      </c>
      <c r="AR16" s="22">
        <v>0</v>
      </c>
      <c r="AS16" s="22">
        <v>0</v>
      </c>
      <c r="AT16" s="22">
        <v>0</v>
      </c>
      <c r="AU16" s="26">
        <f t="shared" si="2"/>
        <v>0</v>
      </c>
      <c r="AV16" s="22">
        <v>0</v>
      </c>
      <c r="AW16" s="25">
        <v>0</v>
      </c>
      <c r="AX16" s="22">
        <v>0</v>
      </c>
      <c r="AY16" s="25">
        <v>0</v>
      </c>
      <c r="AZ16" s="22">
        <v>60</v>
      </c>
      <c r="BA16" s="25">
        <v>0</v>
      </c>
      <c r="BB16" s="22">
        <v>0</v>
      </c>
      <c r="BC16" s="25">
        <v>0</v>
      </c>
      <c r="BD16" s="22">
        <v>0</v>
      </c>
      <c r="BE16" s="22">
        <v>0</v>
      </c>
      <c r="BF16" s="22">
        <v>0</v>
      </c>
      <c r="BG16" s="22">
        <v>0</v>
      </c>
      <c r="BH16" s="25">
        <f t="shared" si="3"/>
        <v>31060</v>
      </c>
      <c r="BI16" s="25">
        <f t="shared" si="6"/>
        <v>90143</v>
      </c>
      <c r="BJ16" s="30" t="s">
        <v>80</v>
      </c>
    </row>
    <row r="17" spans="1:62" ht="15" customHeight="1">
      <c r="A17" s="11">
        <v>15</v>
      </c>
      <c r="B17" s="12">
        <v>52639</v>
      </c>
      <c r="C17" s="13" t="s">
        <v>81</v>
      </c>
      <c r="D17" s="14" t="s">
        <v>73</v>
      </c>
      <c r="E17" s="15">
        <v>8</v>
      </c>
      <c r="F17" s="15">
        <v>1</v>
      </c>
      <c r="G17" s="15">
        <v>1</v>
      </c>
      <c r="H17" s="15">
        <v>30</v>
      </c>
      <c r="I17" s="23">
        <v>74300</v>
      </c>
      <c r="J17" s="21">
        <v>0</v>
      </c>
      <c r="K17" s="21">
        <f t="shared" si="4"/>
        <v>34178</v>
      </c>
      <c r="L17" s="22">
        <v>1800</v>
      </c>
      <c r="M17" s="21">
        <f t="shared" si="5"/>
        <v>828</v>
      </c>
      <c r="N17" s="22">
        <f t="shared" si="7"/>
        <v>6687</v>
      </c>
      <c r="O17" s="21">
        <f>ROUND((14*(I17+K17))/100,0)</f>
        <v>15187</v>
      </c>
      <c r="P17" s="21">
        <v>0</v>
      </c>
      <c r="Q17" s="25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5">
        <f t="shared" si="0"/>
        <v>132980</v>
      </c>
      <c r="AD17" s="22">
        <v>5000</v>
      </c>
      <c r="AE17" s="25">
        <v>0</v>
      </c>
      <c r="AF17" s="26">
        <v>0</v>
      </c>
      <c r="AG17" s="22">
        <v>0</v>
      </c>
      <c r="AH17" s="21">
        <f>ROUND((10*(I17+K17))/100,0)</f>
        <v>10848</v>
      </c>
      <c r="AI17" s="21">
        <f t="shared" si="1"/>
        <v>15187</v>
      </c>
      <c r="AJ17" s="22">
        <v>0</v>
      </c>
      <c r="AK17" s="22">
        <v>0</v>
      </c>
      <c r="AL17" s="25">
        <v>0</v>
      </c>
      <c r="AM17" s="22">
        <v>0</v>
      </c>
      <c r="AN17" s="25">
        <v>0</v>
      </c>
      <c r="AO17" s="25">
        <v>0</v>
      </c>
      <c r="AP17" s="22">
        <v>0</v>
      </c>
      <c r="AQ17" s="26">
        <v>0</v>
      </c>
      <c r="AR17" s="22">
        <v>0</v>
      </c>
      <c r="AS17" s="22">
        <v>0</v>
      </c>
      <c r="AT17" s="22">
        <v>0</v>
      </c>
      <c r="AU17" s="26">
        <f t="shared" si="2"/>
        <v>0</v>
      </c>
      <c r="AV17" s="22">
        <v>0</v>
      </c>
      <c r="AW17" s="25">
        <v>0</v>
      </c>
      <c r="AX17" s="22">
        <v>0</v>
      </c>
      <c r="AY17" s="25">
        <v>0</v>
      </c>
      <c r="AZ17" s="22">
        <v>60</v>
      </c>
      <c r="BA17" s="25">
        <v>0</v>
      </c>
      <c r="BB17" s="22">
        <v>0</v>
      </c>
      <c r="BC17" s="25">
        <v>0</v>
      </c>
      <c r="BD17" s="22">
        <v>0</v>
      </c>
      <c r="BE17" s="22">
        <v>0</v>
      </c>
      <c r="BF17" s="22">
        <v>0</v>
      </c>
      <c r="BG17" s="22">
        <v>0</v>
      </c>
      <c r="BH17" s="25">
        <f t="shared" si="3"/>
        <v>31095</v>
      </c>
      <c r="BI17" s="25">
        <f t="shared" si="6"/>
        <v>101885</v>
      </c>
      <c r="BJ17" s="30">
        <v>110021404315</v>
      </c>
    </row>
    <row r="18" spans="1:62" ht="15" customHeight="1">
      <c r="A18" s="11">
        <v>16</v>
      </c>
      <c r="B18" s="12">
        <v>81877</v>
      </c>
      <c r="C18" s="13" t="s">
        <v>82</v>
      </c>
      <c r="D18" s="14" t="s">
        <v>73</v>
      </c>
      <c r="E18" s="15">
        <v>7</v>
      </c>
      <c r="F18" s="15">
        <v>1</v>
      </c>
      <c r="G18" s="15">
        <v>1</v>
      </c>
      <c r="H18" s="15">
        <v>30</v>
      </c>
      <c r="I18" s="23">
        <v>50500</v>
      </c>
      <c r="J18" s="21">
        <v>0</v>
      </c>
      <c r="K18" s="21">
        <f t="shared" si="4"/>
        <v>23230</v>
      </c>
      <c r="L18" s="22">
        <v>0</v>
      </c>
      <c r="M18" s="21">
        <f t="shared" si="5"/>
        <v>0</v>
      </c>
      <c r="N18" s="22">
        <v>4545</v>
      </c>
      <c r="O18" s="21">
        <f>ROUND((14*(I18+K18))/100,0)</f>
        <v>10322</v>
      </c>
      <c r="P18" s="21">
        <v>0</v>
      </c>
      <c r="Q18" s="25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5">
        <f t="shared" si="0"/>
        <v>88597</v>
      </c>
      <c r="AD18" s="22">
        <v>5000</v>
      </c>
      <c r="AE18" s="25">
        <v>0</v>
      </c>
      <c r="AF18" s="26">
        <v>0</v>
      </c>
      <c r="AG18" s="22">
        <v>0</v>
      </c>
      <c r="AH18" s="21">
        <f>ROUND((10*(I18+K18))/100,0)</f>
        <v>7373</v>
      </c>
      <c r="AI18" s="21">
        <f t="shared" si="1"/>
        <v>10322</v>
      </c>
      <c r="AJ18" s="22">
        <v>0</v>
      </c>
      <c r="AK18" s="22">
        <v>0</v>
      </c>
      <c r="AL18" s="25">
        <v>0</v>
      </c>
      <c r="AM18" s="22">
        <v>0</v>
      </c>
      <c r="AN18" s="25">
        <v>0</v>
      </c>
      <c r="AO18" s="25">
        <v>0</v>
      </c>
      <c r="AP18" s="22">
        <v>0</v>
      </c>
      <c r="AQ18" s="26">
        <v>0</v>
      </c>
      <c r="AR18" s="22">
        <v>0</v>
      </c>
      <c r="AS18" s="22">
        <v>0</v>
      </c>
      <c r="AT18" s="22">
        <v>0</v>
      </c>
      <c r="AU18" s="26">
        <f t="shared" si="2"/>
        <v>0</v>
      </c>
      <c r="AV18" s="22">
        <v>0</v>
      </c>
      <c r="AW18" s="25">
        <v>0</v>
      </c>
      <c r="AX18" s="22">
        <v>0</v>
      </c>
      <c r="AY18" s="25">
        <v>0</v>
      </c>
      <c r="AZ18" s="22">
        <v>60</v>
      </c>
      <c r="BA18" s="25">
        <v>0</v>
      </c>
      <c r="BB18" s="22">
        <v>0</v>
      </c>
      <c r="BC18" s="25">
        <v>0</v>
      </c>
      <c r="BD18" s="22">
        <v>0</v>
      </c>
      <c r="BE18" s="22">
        <v>0</v>
      </c>
      <c r="BF18" s="22">
        <v>0</v>
      </c>
      <c r="BG18" s="22">
        <v>0</v>
      </c>
      <c r="BH18" s="25">
        <f t="shared" si="3"/>
        <v>22755</v>
      </c>
      <c r="BI18" s="25">
        <f t="shared" si="6"/>
        <v>65842</v>
      </c>
      <c r="BJ18" s="30">
        <v>110124442594</v>
      </c>
    </row>
    <row r="19" spans="1:62" ht="15" customHeight="1">
      <c r="A19" s="11">
        <v>17</v>
      </c>
      <c r="B19" s="12">
        <v>82458</v>
      </c>
      <c r="C19" s="13" t="s">
        <v>83</v>
      </c>
      <c r="D19" s="14" t="s">
        <v>73</v>
      </c>
      <c r="E19" s="15">
        <v>7</v>
      </c>
      <c r="F19" s="15">
        <v>1</v>
      </c>
      <c r="G19" s="15">
        <v>1</v>
      </c>
      <c r="H19" s="15">
        <v>30</v>
      </c>
      <c r="I19" s="23">
        <v>49000</v>
      </c>
      <c r="J19" s="21">
        <v>0</v>
      </c>
      <c r="K19" s="21">
        <f t="shared" si="4"/>
        <v>22540</v>
      </c>
      <c r="L19" s="22">
        <v>1800</v>
      </c>
      <c r="M19" s="21">
        <f t="shared" si="5"/>
        <v>828</v>
      </c>
      <c r="N19" s="22">
        <f t="shared" si="7"/>
        <v>4410</v>
      </c>
      <c r="O19" s="21">
        <f>ROUND((14*(I19+K19))/100,0)</f>
        <v>10016</v>
      </c>
      <c r="P19" s="21">
        <v>0</v>
      </c>
      <c r="Q19" s="25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5">
        <f t="shared" si="0"/>
        <v>88594</v>
      </c>
      <c r="AD19" s="27">
        <v>4000</v>
      </c>
      <c r="AE19" s="25">
        <v>0</v>
      </c>
      <c r="AF19" s="26">
        <v>0</v>
      </c>
      <c r="AG19" s="22">
        <v>0</v>
      </c>
      <c r="AH19" s="21">
        <f>ROUND((10*(I19+K19))/100,0)</f>
        <v>7154</v>
      </c>
      <c r="AI19" s="21">
        <f t="shared" si="1"/>
        <v>10016</v>
      </c>
      <c r="AJ19" s="22">
        <v>0</v>
      </c>
      <c r="AK19" s="22">
        <v>0</v>
      </c>
      <c r="AL19" s="25">
        <v>0</v>
      </c>
      <c r="AM19" s="22">
        <v>0</v>
      </c>
      <c r="AN19" s="25">
        <v>0</v>
      </c>
      <c r="AO19" s="25">
        <v>0</v>
      </c>
      <c r="AP19" s="22">
        <v>0</v>
      </c>
      <c r="AQ19" s="26">
        <v>0</v>
      </c>
      <c r="AR19" s="22">
        <v>0</v>
      </c>
      <c r="AS19" s="22">
        <v>0</v>
      </c>
      <c r="AT19" s="22">
        <v>0</v>
      </c>
      <c r="AU19" s="26">
        <f t="shared" si="2"/>
        <v>0</v>
      </c>
      <c r="AV19" s="22">
        <v>0</v>
      </c>
      <c r="AW19" s="25">
        <v>0</v>
      </c>
      <c r="AX19" s="22">
        <v>0</v>
      </c>
      <c r="AY19" s="25">
        <v>0</v>
      </c>
      <c r="AZ19" s="22">
        <v>60</v>
      </c>
      <c r="BA19" s="25">
        <v>0</v>
      </c>
      <c r="BB19" s="22">
        <v>0</v>
      </c>
      <c r="BC19" s="25">
        <v>0</v>
      </c>
      <c r="BD19" s="22">
        <v>0</v>
      </c>
      <c r="BE19" s="22">
        <v>0</v>
      </c>
      <c r="BF19" s="22">
        <v>0</v>
      </c>
      <c r="BG19" s="22">
        <v>0</v>
      </c>
      <c r="BH19" s="25">
        <f t="shared" si="3"/>
        <v>21230</v>
      </c>
      <c r="BI19" s="25">
        <f t="shared" si="6"/>
        <v>67364</v>
      </c>
      <c r="BJ19" s="30">
        <v>111104487982</v>
      </c>
    </row>
    <row r="20" spans="1:62" ht="21" customHeight="1">
      <c r="A20" s="11">
        <v>18</v>
      </c>
      <c r="B20" s="12">
        <v>78116</v>
      </c>
      <c r="C20" s="13" t="s">
        <v>84</v>
      </c>
      <c r="D20" s="14" t="s">
        <v>73</v>
      </c>
      <c r="E20" s="15">
        <v>7</v>
      </c>
      <c r="F20" s="15">
        <v>1</v>
      </c>
      <c r="G20" s="15">
        <v>1</v>
      </c>
      <c r="H20" s="15">
        <v>30</v>
      </c>
      <c r="I20" s="23">
        <v>50500</v>
      </c>
      <c r="J20" s="21">
        <v>0</v>
      </c>
      <c r="K20" s="21">
        <f t="shared" si="4"/>
        <v>23230</v>
      </c>
      <c r="L20" s="22">
        <v>1800</v>
      </c>
      <c r="M20" s="21">
        <f t="shared" si="5"/>
        <v>828</v>
      </c>
      <c r="N20" s="22">
        <f t="shared" si="7"/>
        <v>4545</v>
      </c>
      <c r="O20" s="21">
        <f>ROUND((14*(I20+K20))/100,0)</f>
        <v>10322</v>
      </c>
      <c r="P20" s="21">
        <v>0</v>
      </c>
      <c r="Q20" s="25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5">
        <f t="shared" si="0"/>
        <v>91225</v>
      </c>
      <c r="AD20" s="22">
        <v>8000</v>
      </c>
      <c r="AE20" s="25">
        <v>0</v>
      </c>
      <c r="AF20" s="26">
        <v>0</v>
      </c>
      <c r="AG20" s="22">
        <v>0</v>
      </c>
      <c r="AH20" s="21">
        <f>ROUND((10*(I20+K20))/100,0)</f>
        <v>7373</v>
      </c>
      <c r="AI20" s="21">
        <f t="shared" si="1"/>
        <v>10322</v>
      </c>
      <c r="AJ20" s="22">
        <v>0</v>
      </c>
      <c r="AK20" s="22">
        <v>0</v>
      </c>
      <c r="AL20" s="25">
        <v>0</v>
      </c>
      <c r="AM20" s="22">
        <v>0</v>
      </c>
      <c r="AN20" s="25">
        <v>0</v>
      </c>
      <c r="AO20" s="25">
        <v>0</v>
      </c>
      <c r="AP20" s="22">
        <v>0</v>
      </c>
      <c r="AQ20" s="26">
        <v>0</v>
      </c>
      <c r="AR20" s="22">
        <v>0</v>
      </c>
      <c r="AS20" s="22">
        <v>0</v>
      </c>
      <c r="AT20" s="22">
        <v>0</v>
      </c>
      <c r="AU20" s="26">
        <f t="shared" si="2"/>
        <v>0</v>
      </c>
      <c r="AV20" s="22">
        <v>0</v>
      </c>
      <c r="AW20" s="25">
        <v>0</v>
      </c>
      <c r="AX20" s="22">
        <v>0</v>
      </c>
      <c r="AY20" s="25">
        <v>0</v>
      </c>
      <c r="AZ20" s="22">
        <v>60</v>
      </c>
      <c r="BA20" s="25">
        <v>0</v>
      </c>
      <c r="BB20" s="22">
        <v>0</v>
      </c>
      <c r="BC20" s="25">
        <v>0</v>
      </c>
      <c r="BD20" s="22">
        <v>0</v>
      </c>
      <c r="BE20" s="22">
        <v>0</v>
      </c>
      <c r="BF20" s="22">
        <v>0</v>
      </c>
      <c r="BG20" s="22">
        <v>0</v>
      </c>
      <c r="BH20" s="25">
        <f t="shared" si="3"/>
        <v>25755</v>
      </c>
      <c r="BI20" s="25">
        <f t="shared" si="6"/>
        <v>65470</v>
      </c>
      <c r="BJ20" s="30">
        <v>110114477208</v>
      </c>
    </row>
    <row r="21" spans="1:62" ht="21" customHeight="1">
      <c r="A21" s="11">
        <v>19</v>
      </c>
      <c r="B21" s="12">
        <v>80151</v>
      </c>
      <c r="C21" s="13" t="s">
        <v>85</v>
      </c>
      <c r="D21" s="14" t="s">
        <v>73</v>
      </c>
      <c r="E21" s="15">
        <v>7</v>
      </c>
      <c r="F21" s="15">
        <v>1</v>
      </c>
      <c r="G21" s="15">
        <v>1</v>
      </c>
      <c r="H21" s="15">
        <v>30</v>
      </c>
      <c r="I21" s="23">
        <v>50500</v>
      </c>
      <c r="J21" s="21">
        <v>0</v>
      </c>
      <c r="K21" s="21">
        <f t="shared" si="4"/>
        <v>23230</v>
      </c>
      <c r="L21" s="22">
        <v>1800</v>
      </c>
      <c r="M21" s="21">
        <f t="shared" si="5"/>
        <v>828</v>
      </c>
      <c r="N21" s="22">
        <f t="shared" si="7"/>
        <v>4545</v>
      </c>
      <c r="O21" s="21">
        <f>ROUND((14*(I21+K21))/100,0)</f>
        <v>10322</v>
      </c>
      <c r="P21" s="21">
        <v>0</v>
      </c>
      <c r="Q21" s="25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5">
        <f t="shared" si="0"/>
        <v>91225</v>
      </c>
      <c r="AD21" s="22">
        <v>4000</v>
      </c>
      <c r="AE21" s="25">
        <v>0</v>
      </c>
      <c r="AF21" s="26">
        <v>0</v>
      </c>
      <c r="AG21" s="22">
        <v>0</v>
      </c>
      <c r="AH21" s="21">
        <f>ROUND((10*(I21+K21))/100,0)</f>
        <v>7373</v>
      </c>
      <c r="AI21" s="21">
        <f t="shared" si="1"/>
        <v>10322</v>
      </c>
      <c r="AJ21" s="22">
        <v>0</v>
      </c>
      <c r="AK21" s="22">
        <v>0</v>
      </c>
      <c r="AL21" s="25">
        <v>0</v>
      </c>
      <c r="AM21" s="22">
        <v>0</v>
      </c>
      <c r="AN21" s="25">
        <v>0</v>
      </c>
      <c r="AO21" s="25">
        <v>0</v>
      </c>
      <c r="AP21" s="22">
        <v>0</v>
      </c>
      <c r="AQ21" s="26">
        <v>0</v>
      </c>
      <c r="AR21" s="22">
        <v>0</v>
      </c>
      <c r="AS21" s="22">
        <v>0</v>
      </c>
      <c r="AT21" s="22">
        <v>0</v>
      </c>
      <c r="AU21" s="26">
        <f t="shared" si="2"/>
        <v>0</v>
      </c>
      <c r="AV21" s="22">
        <v>0</v>
      </c>
      <c r="AW21" s="25">
        <v>0</v>
      </c>
      <c r="AX21" s="22">
        <v>0</v>
      </c>
      <c r="AY21" s="25">
        <v>0</v>
      </c>
      <c r="AZ21" s="22">
        <v>60</v>
      </c>
      <c r="BA21" s="25">
        <v>0</v>
      </c>
      <c r="BB21" s="22">
        <v>0</v>
      </c>
      <c r="BC21" s="25">
        <v>0</v>
      </c>
      <c r="BD21" s="22">
        <v>0</v>
      </c>
      <c r="BE21" s="22">
        <v>0</v>
      </c>
      <c r="BF21" s="22">
        <v>0</v>
      </c>
      <c r="BG21" s="22">
        <v>0</v>
      </c>
      <c r="BH21" s="25">
        <f t="shared" si="3"/>
        <v>21755</v>
      </c>
      <c r="BI21" s="25">
        <f t="shared" si="6"/>
        <v>69470</v>
      </c>
      <c r="BJ21" s="30">
        <v>110124537141</v>
      </c>
    </row>
    <row r="22" spans="1:62" ht="21.75" customHeight="1">
      <c r="A22" s="11">
        <v>20</v>
      </c>
      <c r="B22" s="12">
        <v>22624</v>
      </c>
      <c r="C22" s="13" t="s">
        <v>86</v>
      </c>
      <c r="D22" s="14" t="s">
        <v>87</v>
      </c>
      <c r="E22" s="15">
        <v>8</v>
      </c>
      <c r="F22" s="15">
        <v>1</v>
      </c>
      <c r="G22" s="15">
        <v>1</v>
      </c>
      <c r="H22" s="15">
        <v>30</v>
      </c>
      <c r="I22" s="23">
        <v>78800</v>
      </c>
      <c r="J22" s="21">
        <v>0</v>
      </c>
      <c r="K22" s="21">
        <f t="shared" si="4"/>
        <v>36248</v>
      </c>
      <c r="L22" s="22">
        <v>1800</v>
      </c>
      <c r="M22" s="21">
        <f t="shared" si="5"/>
        <v>828</v>
      </c>
      <c r="N22" s="22">
        <f t="shared" si="7"/>
        <v>7092</v>
      </c>
      <c r="O22" s="21">
        <v>0</v>
      </c>
      <c r="P22" s="21">
        <v>0</v>
      </c>
      <c r="Q22" s="25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5">
        <f t="shared" si="0"/>
        <v>124768</v>
      </c>
      <c r="AD22" s="22">
        <v>10000</v>
      </c>
      <c r="AE22" s="25">
        <v>0</v>
      </c>
      <c r="AF22" s="26">
        <v>0</v>
      </c>
      <c r="AG22" s="22">
        <v>0</v>
      </c>
      <c r="AH22" s="22">
        <f>O22</f>
        <v>0</v>
      </c>
      <c r="AI22" s="22">
        <f t="shared" si="1"/>
        <v>0</v>
      </c>
      <c r="AJ22" s="22">
        <v>0</v>
      </c>
      <c r="AK22" s="22">
        <v>0</v>
      </c>
      <c r="AL22" s="25">
        <v>0</v>
      </c>
      <c r="AM22" s="22">
        <v>0</v>
      </c>
      <c r="AN22" s="25">
        <v>0</v>
      </c>
      <c r="AO22" s="25">
        <v>0</v>
      </c>
      <c r="AP22" s="22">
        <v>0</v>
      </c>
      <c r="AQ22" s="26">
        <v>19800</v>
      </c>
      <c r="AR22" s="22">
        <v>0</v>
      </c>
      <c r="AS22" s="22">
        <v>0</v>
      </c>
      <c r="AT22" s="22">
        <v>0</v>
      </c>
      <c r="AU22" s="26">
        <f t="shared" si="2"/>
        <v>0</v>
      </c>
      <c r="AV22" s="22">
        <v>0</v>
      </c>
      <c r="AW22" s="25">
        <v>0</v>
      </c>
      <c r="AX22" s="22">
        <v>0</v>
      </c>
      <c r="AY22" s="25">
        <v>0</v>
      </c>
      <c r="AZ22" s="22">
        <v>60</v>
      </c>
      <c r="BA22" s="25">
        <v>0</v>
      </c>
      <c r="BB22" s="22">
        <v>0</v>
      </c>
      <c r="BC22" s="25">
        <v>0</v>
      </c>
      <c r="BD22" s="22">
        <v>0</v>
      </c>
      <c r="BE22" s="22">
        <v>0</v>
      </c>
      <c r="BF22" s="22">
        <v>0</v>
      </c>
      <c r="BG22" s="22">
        <v>0</v>
      </c>
      <c r="BH22" s="25">
        <f t="shared" si="3"/>
        <v>29860</v>
      </c>
      <c r="BI22" s="25">
        <f t="shared" si="6"/>
        <v>94908</v>
      </c>
      <c r="BJ22" s="31" t="s">
        <v>88</v>
      </c>
    </row>
    <row r="23" spans="1:62" ht="21.75" customHeight="1">
      <c r="A23" s="11">
        <v>21</v>
      </c>
      <c r="B23" s="12">
        <v>100058</v>
      </c>
      <c r="C23" s="13" t="s">
        <v>89</v>
      </c>
      <c r="D23" s="14" t="s">
        <v>90</v>
      </c>
      <c r="E23" s="15">
        <v>7</v>
      </c>
      <c r="F23" s="15">
        <v>1</v>
      </c>
      <c r="G23" s="15">
        <v>1</v>
      </c>
      <c r="H23" s="15">
        <v>30</v>
      </c>
      <c r="I23" s="23">
        <v>76500</v>
      </c>
      <c r="J23" s="21">
        <v>0</v>
      </c>
      <c r="K23" s="21">
        <f t="shared" si="4"/>
        <v>35190</v>
      </c>
      <c r="L23" s="22">
        <v>1800</v>
      </c>
      <c r="M23" s="21">
        <f t="shared" si="5"/>
        <v>828</v>
      </c>
      <c r="N23" s="22">
        <f t="shared" si="7"/>
        <v>6885</v>
      </c>
      <c r="O23" s="21">
        <v>0</v>
      </c>
      <c r="P23" s="21">
        <v>0</v>
      </c>
      <c r="Q23" s="25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5">
        <f t="shared" si="0"/>
        <v>121203</v>
      </c>
      <c r="AD23" s="22">
        <v>20000</v>
      </c>
      <c r="AE23" s="25">
        <v>0</v>
      </c>
      <c r="AF23" s="26">
        <v>0</v>
      </c>
      <c r="AG23" s="22">
        <v>0</v>
      </c>
      <c r="AH23" s="22">
        <f>O23</f>
        <v>0</v>
      </c>
      <c r="AI23" s="22">
        <f t="shared" si="1"/>
        <v>0</v>
      </c>
      <c r="AJ23" s="22">
        <v>0</v>
      </c>
      <c r="AK23" s="22">
        <v>0</v>
      </c>
      <c r="AL23" s="25">
        <v>0</v>
      </c>
      <c r="AM23" s="22">
        <v>0</v>
      </c>
      <c r="AN23" s="25">
        <v>0</v>
      </c>
      <c r="AO23" s="25">
        <v>0</v>
      </c>
      <c r="AP23" s="22">
        <v>0</v>
      </c>
      <c r="AQ23" s="26">
        <v>30000</v>
      </c>
      <c r="AR23" s="22">
        <v>0</v>
      </c>
      <c r="AS23" s="22">
        <v>0</v>
      </c>
      <c r="AT23" s="22">
        <v>0</v>
      </c>
      <c r="AU23" s="26">
        <f t="shared" si="2"/>
        <v>0</v>
      </c>
      <c r="AV23" s="22">
        <v>0</v>
      </c>
      <c r="AW23" s="25">
        <v>0</v>
      </c>
      <c r="AX23" s="22">
        <v>0</v>
      </c>
      <c r="AY23" s="25">
        <v>0</v>
      </c>
      <c r="AZ23" s="22">
        <v>60</v>
      </c>
      <c r="BA23" s="25">
        <v>0</v>
      </c>
      <c r="BB23" s="22">
        <v>0</v>
      </c>
      <c r="BC23" s="25">
        <v>0</v>
      </c>
      <c r="BD23" s="22">
        <v>0</v>
      </c>
      <c r="BE23" s="22">
        <v>0</v>
      </c>
      <c r="BF23" s="22">
        <v>0</v>
      </c>
      <c r="BG23" s="22">
        <v>0</v>
      </c>
      <c r="BH23" s="25">
        <f t="shared" si="3"/>
        <v>50060</v>
      </c>
      <c r="BI23" s="25">
        <f t="shared" si="6"/>
        <v>71143</v>
      </c>
      <c r="BJ23" s="31" t="s">
        <v>91</v>
      </c>
    </row>
    <row r="24" spans="1:62" ht="21" customHeight="1">
      <c r="A24" s="11">
        <v>22</v>
      </c>
      <c r="B24" s="12">
        <v>48966</v>
      </c>
      <c r="C24" s="13" t="s">
        <v>92</v>
      </c>
      <c r="D24" s="14" t="s">
        <v>93</v>
      </c>
      <c r="E24" s="15">
        <v>7</v>
      </c>
      <c r="F24" s="15">
        <v>1</v>
      </c>
      <c r="G24" s="15">
        <v>1</v>
      </c>
      <c r="H24" s="15">
        <v>30</v>
      </c>
      <c r="I24" s="23">
        <v>62200</v>
      </c>
      <c r="J24" s="21">
        <v>0</v>
      </c>
      <c r="K24" s="21">
        <f t="shared" si="4"/>
        <v>28612</v>
      </c>
      <c r="L24" s="22">
        <v>1800</v>
      </c>
      <c r="M24" s="21">
        <f t="shared" si="5"/>
        <v>828</v>
      </c>
      <c r="N24" s="22">
        <f t="shared" si="7"/>
        <v>5598</v>
      </c>
      <c r="O24" s="21">
        <f>ROUND((14*(I24+K24))/100,0)</f>
        <v>12714</v>
      </c>
      <c r="P24" s="21">
        <v>0</v>
      </c>
      <c r="Q24" s="25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5">
        <f t="shared" si="0"/>
        <v>111752</v>
      </c>
      <c r="AD24" s="22">
        <v>6000</v>
      </c>
      <c r="AE24" s="25">
        <v>0</v>
      </c>
      <c r="AF24" s="26">
        <v>0</v>
      </c>
      <c r="AG24" s="22">
        <v>0</v>
      </c>
      <c r="AH24" s="21">
        <f>ROUND((10*(I24+K24))/100,0)</f>
        <v>9081</v>
      </c>
      <c r="AI24" s="21">
        <f t="shared" si="1"/>
        <v>12714</v>
      </c>
      <c r="AJ24" s="22">
        <v>0</v>
      </c>
      <c r="AK24" s="22">
        <v>0</v>
      </c>
      <c r="AL24" s="25">
        <v>0</v>
      </c>
      <c r="AM24" s="22">
        <v>0</v>
      </c>
      <c r="AN24" s="25">
        <v>0</v>
      </c>
      <c r="AO24" s="25">
        <v>0</v>
      </c>
      <c r="AP24" s="22">
        <v>0</v>
      </c>
      <c r="AQ24" s="26">
        <v>0</v>
      </c>
      <c r="AR24" s="22">
        <v>0</v>
      </c>
      <c r="AS24" s="22">
        <v>0</v>
      </c>
      <c r="AT24" s="22">
        <v>0</v>
      </c>
      <c r="AU24" s="26">
        <f t="shared" si="2"/>
        <v>0</v>
      </c>
      <c r="AV24" s="22">
        <v>0</v>
      </c>
      <c r="AW24" s="25">
        <v>0</v>
      </c>
      <c r="AX24" s="22">
        <v>0</v>
      </c>
      <c r="AY24" s="25">
        <v>0</v>
      </c>
      <c r="AZ24" s="22">
        <v>60</v>
      </c>
      <c r="BA24" s="25">
        <v>0</v>
      </c>
      <c r="BB24" s="22">
        <v>0</v>
      </c>
      <c r="BC24" s="25">
        <v>0</v>
      </c>
      <c r="BD24" s="22">
        <v>0</v>
      </c>
      <c r="BE24" s="22">
        <v>0</v>
      </c>
      <c r="BF24" s="22">
        <v>0</v>
      </c>
      <c r="BG24" s="22">
        <v>0</v>
      </c>
      <c r="BH24" s="25">
        <f t="shared" si="3"/>
        <v>27855</v>
      </c>
      <c r="BI24" s="25">
        <f t="shared" si="6"/>
        <v>83897</v>
      </c>
      <c r="BJ24" s="30">
        <v>110082460843</v>
      </c>
    </row>
    <row r="25" spans="1:62" ht="32.25" customHeight="1">
      <c r="A25" s="11">
        <v>23</v>
      </c>
      <c r="B25" s="12">
        <v>60392</v>
      </c>
      <c r="C25" s="13" t="s">
        <v>94</v>
      </c>
      <c r="D25" s="14" t="s">
        <v>95</v>
      </c>
      <c r="E25" s="15">
        <v>7</v>
      </c>
      <c r="F25" s="15">
        <v>1</v>
      </c>
      <c r="G25" s="15">
        <v>1</v>
      </c>
      <c r="H25" s="15">
        <v>30</v>
      </c>
      <c r="I25" s="23">
        <v>58600</v>
      </c>
      <c r="J25" s="21">
        <v>0</v>
      </c>
      <c r="K25" s="21">
        <f t="shared" si="4"/>
        <v>26956</v>
      </c>
      <c r="L25" s="22">
        <v>1800</v>
      </c>
      <c r="M25" s="21">
        <f t="shared" si="5"/>
        <v>828</v>
      </c>
      <c r="N25" s="22">
        <f t="shared" si="7"/>
        <v>5274</v>
      </c>
      <c r="O25" s="21">
        <f>ROUND((14*(I25+K25))/100,0)</f>
        <v>11978</v>
      </c>
      <c r="P25" s="21">
        <v>0</v>
      </c>
      <c r="Q25" s="25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5">
        <f t="shared" si="0"/>
        <v>105436</v>
      </c>
      <c r="AD25" s="22">
        <v>0</v>
      </c>
      <c r="AE25" s="25">
        <v>0</v>
      </c>
      <c r="AF25" s="26">
        <v>0</v>
      </c>
      <c r="AG25" s="22">
        <v>0</v>
      </c>
      <c r="AH25" s="21">
        <f>ROUND((10*(I25+K25))/100,0)</f>
        <v>8556</v>
      </c>
      <c r="AI25" s="21">
        <f t="shared" si="1"/>
        <v>11978</v>
      </c>
      <c r="AJ25" s="22">
        <v>0</v>
      </c>
      <c r="AK25" s="22">
        <v>0</v>
      </c>
      <c r="AL25" s="25">
        <v>0</v>
      </c>
      <c r="AM25" s="22">
        <v>0</v>
      </c>
      <c r="AN25" s="25">
        <v>0</v>
      </c>
      <c r="AO25" s="25">
        <v>0</v>
      </c>
      <c r="AP25" s="22">
        <v>0</v>
      </c>
      <c r="AQ25" s="26">
        <v>0</v>
      </c>
      <c r="AR25" s="22">
        <v>0</v>
      </c>
      <c r="AS25" s="22">
        <v>0</v>
      </c>
      <c r="AT25" s="22">
        <v>0</v>
      </c>
      <c r="AU25" s="26">
        <f t="shared" si="2"/>
        <v>0</v>
      </c>
      <c r="AV25" s="22">
        <v>0</v>
      </c>
      <c r="AW25" s="25">
        <v>0</v>
      </c>
      <c r="AX25" s="22">
        <v>0</v>
      </c>
      <c r="AY25" s="25">
        <v>0</v>
      </c>
      <c r="AZ25" s="22">
        <v>60</v>
      </c>
      <c r="BA25" s="25">
        <v>0</v>
      </c>
      <c r="BB25" s="22">
        <v>0</v>
      </c>
      <c r="BC25" s="25">
        <v>0</v>
      </c>
      <c r="BD25" s="22">
        <v>0</v>
      </c>
      <c r="BE25" s="22">
        <v>0</v>
      </c>
      <c r="BF25" s="22">
        <v>0</v>
      </c>
      <c r="BG25" s="22">
        <v>0</v>
      </c>
      <c r="BH25" s="25">
        <f t="shared" si="3"/>
        <v>20594</v>
      </c>
      <c r="BI25" s="25">
        <f t="shared" si="6"/>
        <v>84842</v>
      </c>
      <c r="BJ25" s="30">
        <v>110044301666</v>
      </c>
    </row>
    <row r="26" spans="1:62" ht="32.25" customHeight="1">
      <c r="A26" s="11">
        <v>24</v>
      </c>
      <c r="B26" s="12">
        <v>44050</v>
      </c>
      <c r="C26" s="13" t="s">
        <v>96</v>
      </c>
      <c r="D26" s="14" t="s">
        <v>97</v>
      </c>
      <c r="E26" s="15">
        <v>7</v>
      </c>
      <c r="F26" s="15">
        <v>1</v>
      </c>
      <c r="G26" s="15">
        <v>1</v>
      </c>
      <c r="H26" s="15">
        <v>30</v>
      </c>
      <c r="I26" s="23">
        <v>56900</v>
      </c>
      <c r="J26" s="21">
        <v>0</v>
      </c>
      <c r="K26" s="21">
        <f t="shared" si="4"/>
        <v>26174</v>
      </c>
      <c r="L26" s="22">
        <v>1800</v>
      </c>
      <c r="M26" s="21">
        <f t="shared" si="5"/>
        <v>828</v>
      </c>
      <c r="N26" s="22">
        <v>5121</v>
      </c>
      <c r="O26" s="21">
        <f>ROUND((14*(I26+K26))/100,0)</f>
        <v>11630</v>
      </c>
      <c r="P26" s="21">
        <v>0</v>
      </c>
      <c r="Q26" s="25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5">
        <f t="shared" si="0"/>
        <v>102453</v>
      </c>
      <c r="AD26" s="22">
        <v>2500</v>
      </c>
      <c r="AE26" s="25">
        <v>0</v>
      </c>
      <c r="AF26" s="26">
        <v>0</v>
      </c>
      <c r="AG26" s="22">
        <v>0</v>
      </c>
      <c r="AH26" s="21">
        <f>ROUND((10*(I26+K26))/100,0)</f>
        <v>8307</v>
      </c>
      <c r="AI26" s="21">
        <f t="shared" si="1"/>
        <v>11630</v>
      </c>
      <c r="AJ26" s="22">
        <v>0</v>
      </c>
      <c r="AK26" s="22">
        <v>0</v>
      </c>
      <c r="AL26" s="25">
        <v>0</v>
      </c>
      <c r="AM26" s="22">
        <v>0</v>
      </c>
      <c r="AN26" s="25">
        <v>0</v>
      </c>
      <c r="AO26" s="25">
        <v>0</v>
      </c>
      <c r="AP26" s="22">
        <v>0</v>
      </c>
      <c r="AQ26" s="26">
        <v>0</v>
      </c>
      <c r="AR26" s="22">
        <v>0</v>
      </c>
      <c r="AS26" s="22">
        <v>0</v>
      </c>
      <c r="AT26" s="22">
        <v>0</v>
      </c>
      <c r="AU26" s="26">
        <f t="shared" si="2"/>
        <v>0</v>
      </c>
      <c r="AV26" s="22">
        <v>0</v>
      </c>
      <c r="AW26" s="25">
        <v>0</v>
      </c>
      <c r="AX26" s="22">
        <v>0</v>
      </c>
      <c r="AY26" s="25">
        <v>0</v>
      </c>
      <c r="AZ26" s="22">
        <v>60</v>
      </c>
      <c r="BA26" s="25">
        <v>0</v>
      </c>
      <c r="BB26" s="22">
        <v>0</v>
      </c>
      <c r="BC26" s="25">
        <v>0</v>
      </c>
      <c r="BD26" s="22">
        <v>0</v>
      </c>
      <c r="BE26" s="22">
        <v>0</v>
      </c>
      <c r="BF26" s="22">
        <v>0</v>
      </c>
      <c r="BG26" s="22">
        <v>0</v>
      </c>
      <c r="BH26" s="25">
        <f t="shared" si="3"/>
        <v>22497</v>
      </c>
      <c r="BI26" s="25">
        <f t="shared" si="6"/>
        <v>79956</v>
      </c>
      <c r="BJ26" s="30">
        <v>110071259622</v>
      </c>
    </row>
    <row r="27" spans="1:62" ht="32.25" customHeight="1">
      <c r="A27" s="11">
        <v>25</v>
      </c>
      <c r="B27" s="12">
        <v>22324</v>
      </c>
      <c r="C27" s="13" t="s">
        <v>98</v>
      </c>
      <c r="D27" s="14" t="s">
        <v>99</v>
      </c>
      <c r="E27" s="15">
        <v>8</v>
      </c>
      <c r="F27" s="15">
        <v>1</v>
      </c>
      <c r="G27" s="15">
        <v>1</v>
      </c>
      <c r="H27" s="15">
        <v>30</v>
      </c>
      <c r="I27" s="23">
        <v>76500</v>
      </c>
      <c r="J27" s="21">
        <v>0</v>
      </c>
      <c r="K27" s="21">
        <f t="shared" si="4"/>
        <v>35190</v>
      </c>
      <c r="L27" s="22">
        <v>1800</v>
      </c>
      <c r="M27" s="21">
        <f t="shared" si="5"/>
        <v>828</v>
      </c>
      <c r="N27" s="22">
        <f t="shared" si="7"/>
        <v>6885</v>
      </c>
      <c r="O27" s="21">
        <v>0</v>
      </c>
      <c r="P27" s="21">
        <v>0</v>
      </c>
      <c r="Q27" s="25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5">
        <f t="shared" si="0"/>
        <v>121203</v>
      </c>
      <c r="AD27" s="22">
        <v>1000</v>
      </c>
      <c r="AE27" s="25">
        <v>0</v>
      </c>
      <c r="AF27" s="26">
        <v>0</v>
      </c>
      <c r="AG27" s="22">
        <v>0</v>
      </c>
      <c r="AH27" s="21">
        <v>0</v>
      </c>
      <c r="AI27" s="21">
        <v>0</v>
      </c>
      <c r="AJ27" s="22">
        <v>0</v>
      </c>
      <c r="AK27" s="22">
        <v>0</v>
      </c>
      <c r="AL27" s="25">
        <v>0</v>
      </c>
      <c r="AM27" s="22">
        <v>0</v>
      </c>
      <c r="AN27" s="25">
        <v>0</v>
      </c>
      <c r="AO27" s="25">
        <v>0</v>
      </c>
      <c r="AP27" s="22">
        <v>0</v>
      </c>
      <c r="AQ27" s="26">
        <v>0</v>
      </c>
      <c r="AR27" s="22">
        <v>0</v>
      </c>
      <c r="AS27" s="22">
        <v>0</v>
      </c>
      <c r="AT27" s="22">
        <v>0</v>
      </c>
      <c r="AU27" s="26">
        <v>0</v>
      </c>
      <c r="AV27" s="22">
        <v>0</v>
      </c>
      <c r="AW27" s="25">
        <v>0</v>
      </c>
      <c r="AX27" s="22">
        <v>0</v>
      </c>
      <c r="AY27" s="25">
        <v>0</v>
      </c>
      <c r="AZ27" s="22">
        <v>60</v>
      </c>
      <c r="BA27" s="25">
        <v>0</v>
      </c>
      <c r="BB27" s="22">
        <v>0</v>
      </c>
      <c r="BC27" s="25">
        <v>0</v>
      </c>
      <c r="BD27" s="22">
        <v>0</v>
      </c>
      <c r="BE27" s="22">
        <v>0</v>
      </c>
      <c r="BF27" s="22">
        <v>0</v>
      </c>
      <c r="BG27" s="22">
        <v>0</v>
      </c>
      <c r="BH27" s="25">
        <f t="shared" si="3"/>
        <v>1060</v>
      </c>
      <c r="BI27" s="25">
        <f t="shared" si="6"/>
        <v>120143</v>
      </c>
      <c r="BJ27" s="31" t="s">
        <v>100</v>
      </c>
    </row>
    <row r="28" spans="1:62" ht="32.25" customHeight="1">
      <c r="A28" s="11">
        <v>26</v>
      </c>
      <c r="B28" s="12">
        <v>21718</v>
      </c>
      <c r="C28" s="13" t="s">
        <v>101</v>
      </c>
      <c r="D28" s="14" t="s">
        <v>102</v>
      </c>
      <c r="E28" s="15">
        <v>7</v>
      </c>
      <c r="F28" s="15">
        <v>1</v>
      </c>
      <c r="G28" s="15">
        <v>1</v>
      </c>
      <c r="H28" s="15">
        <v>30</v>
      </c>
      <c r="I28" s="23">
        <v>68000</v>
      </c>
      <c r="J28" s="21">
        <v>0</v>
      </c>
      <c r="K28" s="21">
        <f t="shared" si="4"/>
        <v>31280</v>
      </c>
      <c r="L28" s="22">
        <v>1800</v>
      </c>
      <c r="M28" s="21">
        <f t="shared" si="5"/>
        <v>828</v>
      </c>
      <c r="N28" s="22">
        <f t="shared" si="7"/>
        <v>6120</v>
      </c>
      <c r="O28" s="21">
        <v>0</v>
      </c>
      <c r="P28" s="21">
        <v>0</v>
      </c>
      <c r="Q28" s="25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5">
        <f t="shared" si="0"/>
        <v>108028</v>
      </c>
      <c r="AD28" s="22">
        <v>11000</v>
      </c>
      <c r="AE28" s="25">
        <v>0</v>
      </c>
      <c r="AF28" s="26">
        <v>0</v>
      </c>
      <c r="AG28" s="22">
        <v>0</v>
      </c>
      <c r="AH28" s="22">
        <f>O28</f>
        <v>0</v>
      </c>
      <c r="AI28" s="22">
        <f t="shared" si="1"/>
        <v>0</v>
      </c>
      <c r="AJ28" s="22">
        <v>0</v>
      </c>
      <c r="AK28" s="22">
        <v>0</v>
      </c>
      <c r="AL28" s="25">
        <v>0</v>
      </c>
      <c r="AM28" s="22">
        <v>0</v>
      </c>
      <c r="AN28" s="25">
        <v>0</v>
      </c>
      <c r="AO28" s="25">
        <v>0</v>
      </c>
      <c r="AP28" s="22">
        <v>0</v>
      </c>
      <c r="AQ28" s="26">
        <v>25000</v>
      </c>
      <c r="AR28" s="22">
        <v>0</v>
      </c>
      <c r="AS28" s="22">
        <v>0</v>
      </c>
      <c r="AT28" s="22">
        <v>0</v>
      </c>
      <c r="AU28" s="26">
        <f aca="true" t="shared" si="8" ref="AU28:AU34">P28</f>
        <v>0</v>
      </c>
      <c r="AV28" s="22">
        <v>0</v>
      </c>
      <c r="AW28" s="25">
        <v>0</v>
      </c>
      <c r="AX28" s="22">
        <v>0</v>
      </c>
      <c r="AY28" s="25">
        <v>0</v>
      </c>
      <c r="AZ28" s="22">
        <v>60</v>
      </c>
      <c r="BA28" s="25">
        <v>0</v>
      </c>
      <c r="BB28" s="22">
        <v>0</v>
      </c>
      <c r="BC28" s="25">
        <v>0</v>
      </c>
      <c r="BD28" s="22">
        <v>0</v>
      </c>
      <c r="BE28" s="22">
        <v>0</v>
      </c>
      <c r="BF28" s="22">
        <v>0</v>
      </c>
      <c r="BG28" s="22">
        <v>0</v>
      </c>
      <c r="BH28" s="25">
        <f aca="true" t="shared" si="9" ref="BH28:BH34">SUM(AD28:BG28)</f>
        <v>36060</v>
      </c>
      <c r="BI28" s="25">
        <f t="shared" si="6"/>
        <v>71968</v>
      </c>
      <c r="BJ28" s="30" t="s">
        <v>103</v>
      </c>
    </row>
    <row r="29" spans="1:62" ht="32.25" customHeight="1">
      <c r="A29" s="11">
        <v>27</v>
      </c>
      <c r="B29" s="12">
        <v>5369</v>
      </c>
      <c r="C29" s="13" t="s">
        <v>104</v>
      </c>
      <c r="D29" s="14" t="s">
        <v>102</v>
      </c>
      <c r="E29" s="15">
        <v>7</v>
      </c>
      <c r="F29" s="15">
        <v>1</v>
      </c>
      <c r="G29" s="15">
        <v>1</v>
      </c>
      <c r="H29" s="15">
        <v>30</v>
      </c>
      <c r="I29" s="23">
        <v>66000</v>
      </c>
      <c r="J29" s="21">
        <v>0</v>
      </c>
      <c r="K29" s="21">
        <f t="shared" si="4"/>
        <v>30360</v>
      </c>
      <c r="L29" s="22">
        <v>1800</v>
      </c>
      <c r="M29" s="21">
        <f t="shared" si="5"/>
        <v>828</v>
      </c>
      <c r="N29" s="22">
        <f t="shared" si="7"/>
        <v>5940</v>
      </c>
      <c r="O29" s="21">
        <v>0</v>
      </c>
      <c r="P29" s="21">
        <v>0</v>
      </c>
      <c r="Q29" s="25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5">
        <f t="shared" si="0"/>
        <v>104928</v>
      </c>
      <c r="AD29" s="22">
        <v>20000</v>
      </c>
      <c r="AE29" s="25">
        <v>0</v>
      </c>
      <c r="AF29" s="26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5">
        <v>0</v>
      </c>
      <c r="AM29" s="22">
        <v>0</v>
      </c>
      <c r="AN29" s="25">
        <v>0</v>
      </c>
      <c r="AO29" s="25">
        <v>0</v>
      </c>
      <c r="AP29" s="22">
        <v>0</v>
      </c>
      <c r="AQ29" s="26">
        <v>30000</v>
      </c>
      <c r="AR29" s="22">
        <v>0</v>
      </c>
      <c r="AS29" s="22">
        <v>0</v>
      </c>
      <c r="AT29" s="22">
        <v>0</v>
      </c>
      <c r="AU29" s="26">
        <f t="shared" si="8"/>
        <v>0</v>
      </c>
      <c r="AV29" s="22">
        <v>0</v>
      </c>
      <c r="AW29" s="25">
        <v>0</v>
      </c>
      <c r="AX29" s="22">
        <v>0</v>
      </c>
      <c r="AY29" s="25">
        <v>0</v>
      </c>
      <c r="AZ29" s="22">
        <v>60</v>
      </c>
      <c r="BA29" s="25">
        <v>0</v>
      </c>
      <c r="BB29" s="22">
        <v>0</v>
      </c>
      <c r="BC29" s="25">
        <v>0</v>
      </c>
      <c r="BD29" s="22">
        <v>0</v>
      </c>
      <c r="BE29" s="22">
        <v>0</v>
      </c>
      <c r="BF29" s="22">
        <v>0</v>
      </c>
      <c r="BG29" s="22">
        <v>0</v>
      </c>
      <c r="BH29" s="25">
        <f t="shared" si="9"/>
        <v>50060</v>
      </c>
      <c r="BI29" s="25">
        <f t="shared" si="6"/>
        <v>54868</v>
      </c>
      <c r="BJ29" s="31" t="s">
        <v>105</v>
      </c>
    </row>
    <row r="30" spans="1:62" ht="15.75">
      <c r="A30" s="11">
        <v>28</v>
      </c>
      <c r="B30" s="12">
        <v>61469</v>
      </c>
      <c r="C30" s="13" t="s">
        <v>106</v>
      </c>
      <c r="D30" s="14" t="s">
        <v>102</v>
      </c>
      <c r="E30" s="15">
        <v>6</v>
      </c>
      <c r="F30" s="15">
        <v>1</v>
      </c>
      <c r="G30" s="15">
        <v>1</v>
      </c>
      <c r="H30" s="15">
        <v>30</v>
      </c>
      <c r="I30" s="23">
        <v>46200</v>
      </c>
      <c r="J30" s="21">
        <v>0</v>
      </c>
      <c r="K30" s="21">
        <f t="shared" si="4"/>
        <v>21252</v>
      </c>
      <c r="L30" s="22">
        <v>1800</v>
      </c>
      <c r="M30" s="21">
        <f t="shared" si="5"/>
        <v>828</v>
      </c>
      <c r="N30" s="22">
        <f t="shared" si="7"/>
        <v>4158</v>
      </c>
      <c r="O30" s="21">
        <f aca="true" t="shared" si="10" ref="O30:O38">ROUND((14*(I30+K30))/100,0)</f>
        <v>9443</v>
      </c>
      <c r="P30" s="21">
        <v>0</v>
      </c>
      <c r="Q30" s="25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5">
        <f t="shared" si="0"/>
        <v>83681</v>
      </c>
      <c r="AD30" s="22">
        <v>1000</v>
      </c>
      <c r="AE30" s="25">
        <v>0</v>
      </c>
      <c r="AF30" s="26">
        <v>0</v>
      </c>
      <c r="AG30" s="22">
        <v>0</v>
      </c>
      <c r="AH30" s="21">
        <f aca="true" t="shared" si="11" ref="AH30:AH38">ROUND((10*(I30+K30))/100,0)</f>
        <v>6745</v>
      </c>
      <c r="AI30" s="21">
        <f>O30</f>
        <v>9443</v>
      </c>
      <c r="AJ30" s="22">
        <v>0</v>
      </c>
      <c r="AK30" s="22">
        <v>0</v>
      </c>
      <c r="AL30" s="25">
        <v>0</v>
      </c>
      <c r="AM30" s="22">
        <v>0</v>
      </c>
      <c r="AN30" s="25">
        <v>0</v>
      </c>
      <c r="AO30" s="25">
        <v>0</v>
      </c>
      <c r="AP30" s="22">
        <v>0</v>
      </c>
      <c r="AQ30" s="26">
        <v>0</v>
      </c>
      <c r="AR30" s="22">
        <v>0</v>
      </c>
      <c r="AS30" s="22">
        <v>0</v>
      </c>
      <c r="AT30" s="22">
        <v>0</v>
      </c>
      <c r="AU30" s="26">
        <f t="shared" si="8"/>
        <v>0</v>
      </c>
      <c r="AV30" s="22">
        <v>0</v>
      </c>
      <c r="AW30" s="25">
        <v>0</v>
      </c>
      <c r="AX30" s="22">
        <v>0</v>
      </c>
      <c r="AY30" s="25">
        <v>0</v>
      </c>
      <c r="AZ30" s="22">
        <v>60</v>
      </c>
      <c r="BA30" s="25">
        <v>0</v>
      </c>
      <c r="BB30" s="22">
        <v>0</v>
      </c>
      <c r="BC30" s="25">
        <v>0</v>
      </c>
      <c r="BD30" s="22">
        <v>0</v>
      </c>
      <c r="BE30" s="22">
        <v>0</v>
      </c>
      <c r="BF30" s="22">
        <v>0</v>
      </c>
      <c r="BG30" s="22">
        <v>0</v>
      </c>
      <c r="BH30" s="25">
        <f t="shared" si="9"/>
        <v>17248</v>
      </c>
      <c r="BI30" s="25">
        <f t="shared" si="6"/>
        <v>66433</v>
      </c>
      <c r="BJ30" s="30">
        <v>110014252365</v>
      </c>
    </row>
    <row r="31" spans="1:62" ht="15.75">
      <c r="A31" s="11">
        <v>29</v>
      </c>
      <c r="B31" s="12">
        <v>61485</v>
      </c>
      <c r="C31" s="13" t="s">
        <v>107</v>
      </c>
      <c r="D31" s="14" t="s">
        <v>102</v>
      </c>
      <c r="E31" s="15">
        <v>6</v>
      </c>
      <c r="F31" s="15">
        <v>1</v>
      </c>
      <c r="G31" s="15">
        <v>1</v>
      </c>
      <c r="H31" s="15">
        <v>30</v>
      </c>
      <c r="I31" s="23">
        <v>46200</v>
      </c>
      <c r="J31" s="21">
        <v>0</v>
      </c>
      <c r="K31" s="21">
        <f t="shared" si="4"/>
        <v>21252</v>
      </c>
      <c r="L31" s="22">
        <v>1800</v>
      </c>
      <c r="M31" s="21">
        <f t="shared" si="5"/>
        <v>828</v>
      </c>
      <c r="N31" s="22">
        <f t="shared" si="7"/>
        <v>4158</v>
      </c>
      <c r="O31" s="21">
        <f t="shared" si="10"/>
        <v>9443</v>
      </c>
      <c r="P31" s="21">
        <v>0</v>
      </c>
      <c r="Q31" s="25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5">
        <f t="shared" si="0"/>
        <v>83681</v>
      </c>
      <c r="AD31" s="22">
        <v>3000</v>
      </c>
      <c r="AE31" s="25">
        <v>0</v>
      </c>
      <c r="AF31" s="26">
        <v>0</v>
      </c>
      <c r="AG31" s="22">
        <v>0</v>
      </c>
      <c r="AH31" s="21">
        <f t="shared" si="11"/>
        <v>6745</v>
      </c>
      <c r="AI31" s="21">
        <f t="shared" si="1"/>
        <v>9443</v>
      </c>
      <c r="AJ31" s="22">
        <v>0</v>
      </c>
      <c r="AK31" s="22">
        <v>0</v>
      </c>
      <c r="AL31" s="25">
        <v>0</v>
      </c>
      <c r="AM31" s="22">
        <v>0</v>
      </c>
      <c r="AN31" s="25">
        <v>0</v>
      </c>
      <c r="AO31" s="25">
        <v>0</v>
      </c>
      <c r="AP31" s="22">
        <v>0</v>
      </c>
      <c r="AQ31" s="26">
        <v>0</v>
      </c>
      <c r="AR31" s="22">
        <v>0</v>
      </c>
      <c r="AS31" s="22">
        <v>0</v>
      </c>
      <c r="AT31" s="22">
        <v>0</v>
      </c>
      <c r="AU31" s="26">
        <f t="shared" si="8"/>
        <v>0</v>
      </c>
      <c r="AV31" s="22">
        <v>0</v>
      </c>
      <c r="AW31" s="25">
        <v>0</v>
      </c>
      <c r="AX31" s="22">
        <v>0</v>
      </c>
      <c r="AY31" s="25">
        <v>0</v>
      </c>
      <c r="AZ31" s="22">
        <v>60</v>
      </c>
      <c r="BA31" s="25">
        <v>0</v>
      </c>
      <c r="BB31" s="22">
        <v>0</v>
      </c>
      <c r="BC31" s="25">
        <v>0</v>
      </c>
      <c r="BD31" s="22">
        <v>0</v>
      </c>
      <c r="BE31" s="22">
        <v>0</v>
      </c>
      <c r="BF31" s="22">
        <v>0</v>
      </c>
      <c r="BG31" s="22">
        <v>0</v>
      </c>
      <c r="BH31" s="25">
        <f t="shared" si="9"/>
        <v>19248</v>
      </c>
      <c r="BI31" s="25">
        <f t="shared" si="6"/>
        <v>64433</v>
      </c>
      <c r="BJ31" s="30">
        <v>110064243573</v>
      </c>
    </row>
    <row r="32" spans="1:62" ht="15.75">
      <c r="A32" s="11">
        <v>30</v>
      </c>
      <c r="B32" s="12">
        <v>57934</v>
      </c>
      <c r="C32" s="13" t="s">
        <v>108</v>
      </c>
      <c r="D32" s="14" t="s">
        <v>102</v>
      </c>
      <c r="E32" s="15">
        <v>6</v>
      </c>
      <c r="F32" s="15">
        <v>1</v>
      </c>
      <c r="G32" s="15">
        <v>1</v>
      </c>
      <c r="H32" s="15">
        <v>30</v>
      </c>
      <c r="I32" s="23">
        <v>44900</v>
      </c>
      <c r="J32" s="21">
        <v>0</v>
      </c>
      <c r="K32" s="21">
        <f t="shared" si="4"/>
        <v>20654</v>
      </c>
      <c r="L32" s="22">
        <v>0</v>
      </c>
      <c r="M32" s="21">
        <f t="shared" si="5"/>
        <v>0</v>
      </c>
      <c r="N32" s="22">
        <f t="shared" si="7"/>
        <v>4041</v>
      </c>
      <c r="O32" s="21">
        <f t="shared" si="10"/>
        <v>9178</v>
      </c>
      <c r="P32" s="21">
        <v>0</v>
      </c>
      <c r="Q32" s="25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5">
        <f t="shared" si="0"/>
        <v>78773</v>
      </c>
      <c r="AD32" s="22">
        <v>4000</v>
      </c>
      <c r="AE32" s="25">
        <v>0</v>
      </c>
      <c r="AF32" s="26">
        <v>0</v>
      </c>
      <c r="AG32" s="22">
        <v>0</v>
      </c>
      <c r="AH32" s="21">
        <f t="shared" si="11"/>
        <v>6555</v>
      </c>
      <c r="AI32" s="21">
        <f t="shared" si="1"/>
        <v>9178</v>
      </c>
      <c r="AJ32" s="22">
        <v>0</v>
      </c>
      <c r="AK32" s="22">
        <v>0</v>
      </c>
      <c r="AL32" s="25">
        <v>0</v>
      </c>
      <c r="AM32" s="22">
        <v>0</v>
      </c>
      <c r="AN32" s="25">
        <v>0</v>
      </c>
      <c r="AO32" s="25">
        <v>0</v>
      </c>
      <c r="AP32" s="22">
        <v>0</v>
      </c>
      <c r="AQ32" s="26">
        <v>0</v>
      </c>
      <c r="AR32" s="22">
        <v>0</v>
      </c>
      <c r="AS32" s="22">
        <v>0</v>
      </c>
      <c r="AT32" s="22">
        <v>0</v>
      </c>
      <c r="AU32" s="26">
        <f t="shared" si="8"/>
        <v>0</v>
      </c>
      <c r="AV32" s="22">
        <v>0</v>
      </c>
      <c r="AW32" s="25">
        <v>0</v>
      </c>
      <c r="AX32" s="22">
        <v>0</v>
      </c>
      <c r="AY32" s="25">
        <v>0</v>
      </c>
      <c r="AZ32" s="22">
        <v>60</v>
      </c>
      <c r="BA32" s="25">
        <v>0</v>
      </c>
      <c r="BB32" s="22">
        <v>0</v>
      </c>
      <c r="BC32" s="25">
        <v>0</v>
      </c>
      <c r="BD32" s="22">
        <v>0</v>
      </c>
      <c r="BE32" s="22">
        <v>0</v>
      </c>
      <c r="BF32" s="22">
        <v>0</v>
      </c>
      <c r="BG32" s="22">
        <v>0</v>
      </c>
      <c r="BH32" s="25">
        <f t="shared" si="9"/>
        <v>19793</v>
      </c>
      <c r="BI32" s="25">
        <f t="shared" si="6"/>
        <v>58980</v>
      </c>
      <c r="BJ32" s="30">
        <v>111006692270</v>
      </c>
    </row>
    <row r="33" spans="1:62" ht="15.75">
      <c r="A33" s="11">
        <v>31</v>
      </c>
      <c r="B33" s="12">
        <v>73376</v>
      </c>
      <c r="C33" s="13" t="s">
        <v>109</v>
      </c>
      <c r="D33" s="14" t="s">
        <v>102</v>
      </c>
      <c r="E33" s="15">
        <v>6</v>
      </c>
      <c r="F33" s="15">
        <v>1</v>
      </c>
      <c r="G33" s="15">
        <v>1</v>
      </c>
      <c r="H33" s="15">
        <v>30</v>
      </c>
      <c r="I33" s="23">
        <v>41100</v>
      </c>
      <c r="J33" s="21">
        <v>0</v>
      </c>
      <c r="K33" s="21">
        <f t="shared" si="4"/>
        <v>18906</v>
      </c>
      <c r="L33" s="22">
        <v>1800</v>
      </c>
      <c r="M33" s="21">
        <f t="shared" si="5"/>
        <v>828</v>
      </c>
      <c r="N33" s="22">
        <f t="shared" si="7"/>
        <v>3699</v>
      </c>
      <c r="O33" s="21">
        <f t="shared" si="10"/>
        <v>8401</v>
      </c>
      <c r="P33" s="21">
        <v>0</v>
      </c>
      <c r="Q33" s="25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5">
        <f t="shared" si="0"/>
        <v>74734</v>
      </c>
      <c r="AD33" s="22">
        <v>2000</v>
      </c>
      <c r="AE33" s="25">
        <v>0</v>
      </c>
      <c r="AF33" s="26">
        <v>0</v>
      </c>
      <c r="AG33" s="22">
        <v>0</v>
      </c>
      <c r="AH33" s="21">
        <f t="shared" si="11"/>
        <v>6001</v>
      </c>
      <c r="AI33" s="21">
        <f t="shared" si="1"/>
        <v>8401</v>
      </c>
      <c r="AJ33" s="22">
        <v>0</v>
      </c>
      <c r="AK33" s="22">
        <v>0</v>
      </c>
      <c r="AL33" s="25">
        <v>0</v>
      </c>
      <c r="AM33" s="22">
        <v>0</v>
      </c>
      <c r="AN33" s="25">
        <v>0</v>
      </c>
      <c r="AO33" s="25">
        <v>0</v>
      </c>
      <c r="AP33" s="22">
        <v>0</v>
      </c>
      <c r="AQ33" s="26">
        <v>0</v>
      </c>
      <c r="AR33" s="22">
        <v>0</v>
      </c>
      <c r="AS33" s="22">
        <v>0</v>
      </c>
      <c r="AT33" s="22">
        <v>0</v>
      </c>
      <c r="AU33" s="26">
        <v>0</v>
      </c>
      <c r="AV33" s="22">
        <v>0</v>
      </c>
      <c r="AW33" s="25">
        <v>0</v>
      </c>
      <c r="AX33" s="22">
        <v>0</v>
      </c>
      <c r="AY33" s="25">
        <v>0</v>
      </c>
      <c r="AZ33" s="22">
        <v>60</v>
      </c>
      <c r="BA33" s="25">
        <v>0</v>
      </c>
      <c r="BB33" s="22">
        <v>0</v>
      </c>
      <c r="BC33" s="25">
        <v>0</v>
      </c>
      <c r="BD33" s="22">
        <v>0</v>
      </c>
      <c r="BE33" s="22">
        <v>0</v>
      </c>
      <c r="BF33" s="22">
        <v>0</v>
      </c>
      <c r="BG33" s="22">
        <v>0</v>
      </c>
      <c r="BH33" s="25">
        <f t="shared" si="9"/>
        <v>16462</v>
      </c>
      <c r="BI33" s="25">
        <f t="shared" si="6"/>
        <v>58272</v>
      </c>
      <c r="BJ33" s="30">
        <v>110162763415</v>
      </c>
    </row>
    <row r="34" spans="1:62" ht="15.75">
      <c r="A34" s="11">
        <v>32</v>
      </c>
      <c r="B34" s="12">
        <v>82014</v>
      </c>
      <c r="C34" s="13" t="s">
        <v>110</v>
      </c>
      <c r="D34" s="14" t="s">
        <v>102</v>
      </c>
      <c r="E34" s="15">
        <v>6</v>
      </c>
      <c r="F34" s="15">
        <v>1</v>
      </c>
      <c r="G34" s="15">
        <v>1</v>
      </c>
      <c r="H34" s="15">
        <v>30</v>
      </c>
      <c r="I34" s="23">
        <v>39900</v>
      </c>
      <c r="J34" s="21">
        <v>0</v>
      </c>
      <c r="K34" s="21">
        <f t="shared" si="4"/>
        <v>18354</v>
      </c>
      <c r="L34" s="22">
        <v>1800</v>
      </c>
      <c r="M34" s="21">
        <f t="shared" si="5"/>
        <v>828</v>
      </c>
      <c r="N34" s="22">
        <f t="shared" si="7"/>
        <v>3591</v>
      </c>
      <c r="O34" s="21">
        <f t="shared" si="10"/>
        <v>8156</v>
      </c>
      <c r="P34" s="21">
        <v>0</v>
      </c>
      <c r="Q34" s="25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5">
        <f t="shared" si="0"/>
        <v>72629</v>
      </c>
      <c r="AD34" s="22">
        <v>5000</v>
      </c>
      <c r="AE34" s="25">
        <v>0</v>
      </c>
      <c r="AF34" s="26">
        <v>0</v>
      </c>
      <c r="AG34" s="22">
        <v>0</v>
      </c>
      <c r="AH34" s="21">
        <f t="shared" si="11"/>
        <v>5825</v>
      </c>
      <c r="AI34" s="21">
        <f t="shared" si="1"/>
        <v>8156</v>
      </c>
      <c r="AJ34" s="22">
        <v>0</v>
      </c>
      <c r="AK34" s="22">
        <v>0</v>
      </c>
      <c r="AL34" s="25">
        <v>0</v>
      </c>
      <c r="AM34" s="22">
        <v>0</v>
      </c>
      <c r="AN34" s="25">
        <v>0</v>
      </c>
      <c r="AO34" s="25">
        <v>0</v>
      </c>
      <c r="AP34" s="22">
        <v>0</v>
      </c>
      <c r="AQ34" s="26">
        <v>0</v>
      </c>
      <c r="AR34" s="22">
        <v>0</v>
      </c>
      <c r="AS34" s="22">
        <v>0</v>
      </c>
      <c r="AT34" s="22">
        <v>0</v>
      </c>
      <c r="AU34" s="26">
        <f t="shared" si="8"/>
        <v>0</v>
      </c>
      <c r="AV34" s="22">
        <v>0</v>
      </c>
      <c r="AW34" s="25">
        <v>0</v>
      </c>
      <c r="AX34" s="22">
        <v>0</v>
      </c>
      <c r="AY34" s="25">
        <v>0</v>
      </c>
      <c r="AZ34" s="22">
        <v>60</v>
      </c>
      <c r="BA34" s="25">
        <v>0</v>
      </c>
      <c r="BB34" s="22">
        <v>0</v>
      </c>
      <c r="BC34" s="25">
        <v>0</v>
      </c>
      <c r="BD34" s="22">
        <v>0</v>
      </c>
      <c r="BE34" s="22">
        <v>0</v>
      </c>
      <c r="BF34" s="22">
        <v>0</v>
      </c>
      <c r="BG34" s="22">
        <v>0</v>
      </c>
      <c r="BH34" s="25">
        <f t="shared" si="9"/>
        <v>19041</v>
      </c>
      <c r="BI34" s="25">
        <f t="shared" si="6"/>
        <v>53588</v>
      </c>
      <c r="BJ34" s="30">
        <v>111104140684</v>
      </c>
    </row>
    <row r="35" spans="1:62" ht="15.75">
      <c r="A35" s="11">
        <v>33</v>
      </c>
      <c r="B35" s="12">
        <v>81050</v>
      </c>
      <c r="C35" s="13" t="s">
        <v>111</v>
      </c>
      <c r="D35" s="14" t="s">
        <v>102</v>
      </c>
      <c r="E35" s="15">
        <v>6</v>
      </c>
      <c r="F35" s="15">
        <v>1</v>
      </c>
      <c r="G35" s="15">
        <v>1</v>
      </c>
      <c r="H35" s="15">
        <v>30</v>
      </c>
      <c r="I35" s="23">
        <v>39900</v>
      </c>
      <c r="J35" s="21">
        <v>0</v>
      </c>
      <c r="K35" s="21">
        <f t="shared" si="4"/>
        <v>18354</v>
      </c>
      <c r="L35" s="22">
        <v>1800</v>
      </c>
      <c r="M35" s="21">
        <f t="shared" si="5"/>
        <v>828</v>
      </c>
      <c r="N35" s="22">
        <f t="shared" si="7"/>
        <v>3591</v>
      </c>
      <c r="O35" s="21">
        <f t="shared" si="10"/>
        <v>8156</v>
      </c>
      <c r="P35" s="21">
        <v>0</v>
      </c>
      <c r="Q35" s="25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5">
        <f t="shared" si="0"/>
        <v>72629</v>
      </c>
      <c r="AD35" s="22">
        <v>1000</v>
      </c>
      <c r="AE35" s="25">
        <v>0</v>
      </c>
      <c r="AF35" s="26">
        <v>0</v>
      </c>
      <c r="AG35" s="22">
        <v>0</v>
      </c>
      <c r="AH35" s="21">
        <f t="shared" si="11"/>
        <v>5825</v>
      </c>
      <c r="AI35" s="21">
        <f t="shared" si="1"/>
        <v>8156</v>
      </c>
      <c r="AJ35" s="22">
        <v>0</v>
      </c>
      <c r="AK35" s="22">
        <v>0</v>
      </c>
      <c r="AL35" s="25">
        <v>0</v>
      </c>
      <c r="AM35" s="22">
        <v>0</v>
      </c>
      <c r="AN35" s="25">
        <v>0</v>
      </c>
      <c r="AO35" s="25">
        <v>0</v>
      </c>
      <c r="AP35" s="22">
        <v>0</v>
      </c>
      <c r="AQ35" s="26">
        <v>0</v>
      </c>
      <c r="AR35" s="22">
        <v>0</v>
      </c>
      <c r="AS35" s="22">
        <v>0</v>
      </c>
      <c r="AT35" s="22">
        <v>0</v>
      </c>
      <c r="AU35" s="26">
        <f t="shared" si="2"/>
        <v>0</v>
      </c>
      <c r="AV35" s="22">
        <v>0</v>
      </c>
      <c r="AW35" s="25">
        <v>0</v>
      </c>
      <c r="AX35" s="22">
        <v>0</v>
      </c>
      <c r="AY35" s="25">
        <v>0</v>
      </c>
      <c r="AZ35" s="22">
        <v>60</v>
      </c>
      <c r="BA35" s="25">
        <v>0</v>
      </c>
      <c r="BB35" s="22">
        <v>0</v>
      </c>
      <c r="BC35" s="25">
        <v>0</v>
      </c>
      <c r="BD35" s="22">
        <v>0</v>
      </c>
      <c r="BE35" s="22">
        <v>0</v>
      </c>
      <c r="BF35" s="22">
        <v>0</v>
      </c>
      <c r="BG35" s="22">
        <v>0</v>
      </c>
      <c r="BH35" s="25">
        <f t="shared" si="3"/>
        <v>15041</v>
      </c>
      <c r="BI35" s="25">
        <f t="shared" si="6"/>
        <v>57588</v>
      </c>
      <c r="BJ35" s="30">
        <v>110184150455</v>
      </c>
    </row>
    <row r="36" spans="1:62" ht="15.75">
      <c r="A36" s="11">
        <v>34</v>
      </c>
      <c r="B36" s="12">
        <v>78775</v>
      </c>
      <c r="C36" s="13" t="s">
        <v>112</v>
      </c>
      <c r="D36" s="14" t="s">
        <v>102</v>
      </c>
      <c r="E36" s="15">
        <v>6</v>
      </c>
      <c r="F36" s="15">
        <v>1</v>
      </c>
      <c r="G36" s="15">
        <v>1</v>
      </c>
      <c r="H36" s="15">
        <v>30</v>
      </c>
      <c r="I36" s="23">
        <v>39900</v>
      </c>
      <c r="J36" s="21">
        <v>0</v>
      </c>
      <c r="K36" s="21">
        <f t="shared" si="4"/>
        <v>18354</v>
      </c>
      <c r="L36" s="22">
        <v>1800</v>
      </c>
      <c r="M36" s="21">
        <f t="shared" si="5"/>
        <v>828</v>
      </c>
      <c r="N36" s="22">
        <f t="shared" si="7"/>
        <v>3591</v>
      </c>
      <c r="O36" s="21">
        <f t="shared" si="10"/>
        <v>8156</v>
      </c>
      <c r="P36" s="21">
        <v>0</v>
      </c>
      <c r="Q36" s="25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5">
        <f t="shared" si="0"/>
        <v>72629</v>
      </c>
      <c r="AD36" s="22">
        <v>0</v>
      </c>
      <c r="AE36" s="25">
        <v>0</v>
      </c>
      <c r="AF36" s="26">
        <v>0</v>
      </c>
      <c r="AG36" s="22">
        <v>0</v>
      </c>
      <c r="AH36" s="21">
        <f t="shared" si="11"/>
        <v>5825</v>
      </c>
      <c r="AI36" s="21">
        <f t="shared" si="1"/>
        <v>8156</v>
      </c>
      <c r="AJ36" s="22">
        <v>0</v>
      </c>
      <c r="AK36" s="22">
        <v>0</v>
      </c>
      <c r="AL36" s="25">
        <v>0</v>
      </c>
      <c r="AM36" s="22">
        <v>0</v>
      </c>
      <c r="AN36" s="25">
        <v>0</v>
      </c>
      <c r="AO36" s="25">
        <v>0</v>
      </c>
      <c r="AP36" s="22">
        <v>0</v>
      </c>
      <c r="AQ36" s="26">
        <v>0</v>
      </c>
      <c r="AR36" s="22">
        <v>0</v>
      </c>
      <c r="AS36" s="22">
        <v>0</v>
      </c>
      <c r="AT36" s="22">
        <v>0</v>
      </c>
      <c r="AU36" s="26">
        <f t="shared" si="2"/>
        <v>0</v>
      </c>
      <c r="AV36" s="22">
        <v>0</v>
      </c>
      <c r="AW36" s="25">
        <v>0</v>
      </c>
      <c r="AX36" s="22">
        <v>0</v>
      </c>
      <c r="AY36" s="25">
        <v>0</v>
      </c>
      <c r="AZ36" s="22">
        <v>60</v>
      </c>
      <c r="BA36" s="25">
        <v>0</v>
      </c>
      <c r="BB36" s="22">
        <v>0</v>
      </c>
      <c r="BC36" s="25">
        <v>0</v>
      </c>
      <c r="BD36" s="22">
        <v>0</v>
      </c>
      <c r="BE36" s="22">
        <v>0</v>
      </c>
      <c r="BF36" s="22">
        <v>0</v>
      </c>
      <c r="BG36" s="22">
        <v>0</v>
      </c>
      <c r="BH36" s="25">
        <f t="shared" si="3"/>
        <v>14041</v>
      </c>
      <c r="BI36" s="25">
        <f t="shared" si="6"/>
        <v>58588</v>
      </c>
      <c r="BJ36" s="30">
        <v>110194043686</v>
      </c>
    </row>
    <row r="37" spans="1:62" ht="15.75">
      <c r="A37" s="11">
        <v>35</v>
      </c>
      <c r="B37" s="12">
        <v>81844</v>
      </c>
      <c r="C37" s="13" t="s">
        <v>113</v>
      </c>
      <c r="D37" s="14" t="s">
        <v>102</v>
      </c>
      <c r="E37" s="15">
        <v>6</v>
      </c>
      <c r="F37" s="15">
        <v>1</v>
      </c>
      <c r="G37" s="15">
        <v>1</v>
      </c>
      <c r="H37" s="15">
        <v>30</v>
      </c>
      <c r="I37" s="23">
        <v>39900</v>
      </c>
      <c r="J37" s="21">
        <v>0</v>
      </c>
      <c r="K37" s="21">
        <f t="shared" si="4"/>
        <v>18354</v>
      </c>
      <c r="L37" s="22">
        <v>1800</v>
      </c>
      <c r="M37" s="21">
        <f t="shared" si="5"/>
        <v>828</v>
      </c>
      <c r="N37" s="22">
        <f t="shared" si="7"/>
        <v>3591</v>
      </c>
      <c r="O37" s="21">
        <f t="shared" si="10"/>
        <v>8156</v>
      </c>
      <c r="P37" s="21">
        <v>0</v>
      </c>
      <c r="Q37" s="25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5">
        <f t="shared" si="0"/>
        <v>72629</v>
      </c>
      <c r="AD37" s="22">
        <v>1000</v>
      </c>
      <c r="AE37" s="25">
        <v>0</v>
      </c>
      <c r="AF37" s="26">
        <v>0</v>
      </c>
      <c r="AG37" s="22">
        <v>0</v>
      </c>
      <c r="AH37" s="21">
        <f t="shared" si="11"/>
        <v>5825</v>
      </c>
      <c r="AI37" s="21">
        <f t="shared" si="1"/>
        <v>8156</v>
      </c>
      <c r="AJ37" s="22">
        <v>0</v>
      </c>
      <c r="AK37" s="22">
        <v>0</v>
      </c>
      <c r="AL37" s="25">
        <v>0</v>
      </c>
      <c r="AM37" s="22">
        <v>0</v>
      </c>
      <c r="AN37" s="25">
        <v>0</v>
      </c>
      <c r="AO37" s="25">
        <v>0</v>
      </c>
      <c r="AP37" s="22">
        <v>0</v>
      </c>
      <c r="AQ37" s="26">
        <v>0</v>
      </c>
      <c r="AR37" s="22">
        <v>0</v>
      </c>
      <c r="AS37" s="22">
        <v>0</v>
      </c>
      <c r="AT37" s="22">
        <v>0</v>
      </c>
      <c r="AU37" s="26">
        <f t="shared" si="2"/>
        <v>0</v>
      </c>
      <c r="AV37" s="22">
        <v>0</v>
      </c>
      <c r="AW37" s="25">
        <v>0</v>
      </c>
      <c r="AX37" s="22">
        <v>0</v>
      </c>
      <c r="AY37" s="25">
        <v>0</v>
      </c>
      <c r="AZ37" s="22">
        <v>60</v>
      </c>
      <c r="BA37" s="25">
        <v>0</v>
      </c>
      <c r="BB37" s="22">
        <v>0</v>
      </c>
      <c r="BC37" s="25">
        <v>0</v>
      </c>
      <c r="BD37" s="22">
        <v>0</v>
      </c>
      <c r="BE37" s="22">
        <v>0</v>
      </c>
      <c r="BF37" s="22">
        <v>0</v>
      </c>
      <c r="BG37" s="22">
        <v>0</v>
      </c>
      <c r="BH37" s="25">
        <f t="shared" si="3"/>
        <v>15041</v>
      </c>
      <c r="BI37" s="25">
        <f t="shared" si="6"/>
        <v>57588</v>
      </c>
      <c r="BJ37" s="30">
        <v>110015336485</v>
      </c>
    </row>
    <row r="38" spans="1:62" ht="15.75">
      <c r="A38" s="11">
        <v>36</v>
      </c>
      <c r="B38" s="12">
        <v>78774</v>
      </c>
      <c r="C38" s="13" t="s">
        <v>114</v>
      </c>
      <c r="D38" s="14" t="s">
        <v>102</v>
      </c>
      <c r="E38" s="15">
        <v>6</v>
      </c>
      <c r="F38" s="15">
        <v>1</v>
      </c>
      <c r="G38" s="15">
        <v>1</v>
      </c>
      <c r="H38" s="15">
        <v>30</v>
      </c>
      <c r="I38" s="23">
        <v>39900</v>
      </c>
      <c r="J38" s="21">
        <v>0</v>
      </c>
      <c r="K38" s="21">
        <f t="shared" si="4"/>
        <v>18354</v>
      </c>
      <c r="L38" s="22">
        <v>1800</v>
      </c>
      <c r="M38" s="21">
        <f t="shared" si="5"/>
        <v>828</v>
      </c>
      <c r="N38" s="22">
        <f t="shared" si="7"/>
        <v>3591</v>
      </c>
      <c r="O38" s="21">
        <f t="shared" si="10"/>
        <v>8156</v>
      </c>
      <c r="P38" s="21">
        <v>0</v>
      </c>
      <c r="Q38" s="25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5">
        <f t="shared" si="0"/>
        <v>72629</v>
      </c>
      <c r="AD38" s="22">
        <v>5000</v>
      </c>
      <c r="AE38" s="25">
        <v>0</v>
      </c>
      <c r="AF38" s="26">
        <v>0</v>
      </c>
      <c r="AG38" s="22">
        <v>0</v>
      </c>
      <c r="AH38" s="21">
        <f t="shared" si="11"/>
        <v>5825</v>
      </c>
      <c r="AI38" s="21">
        <f t="shared" si="1"/>
        <v>8156</v>
      </c>
      <c r="AJ38" s="22">
        <v>0</v>
      </c>
      <c r="AK38" s="22">
        <v>0</v>
      </c>
      <c r="AL38" s="25">
        <v>0</v>
      </c>
      <c r="AM38" s="22">
        <v>0</v>
      </c>
      <c r="AN38" s="25">
        <v>0</v>
      </c>
      <c r="AO38" s="25">
        <v>0</v>
      </c>
      <c r="AP38" s="22">
        <v>0</v>
      </c>
      <c r="AQ38" s="26">
        <v>0</v>
      </c>
      <c r="AR38" s="22">
        <v>0</v>
      </c>
      <c r="AS38" s="22">
        <v>0</v>
      </c>
      <c r="AT38" s="22">
        <v>0</v>
      </c>
      <c r="AU38" s="26">
        <f t="shared" si="2"/>
        <v>0</v>
      </c>
      <c r="AV38" s="22">
        <v>0</v>
      </c>
      <c r="AW38" s="25">
        <v>0</v>
      </c>
      <c r="AX38" s="22">
        <v>0</v>
      </c>
      <c r="AY38" s="25">
        <v>0</v>
      </c>
      <c r="AZ38" s="22">
        <v>60</v>
      </c>
      <c r="BA38" s="25">
        <v>0</v>
      </c>
      <c r="BB38" s="22">
        <v>0</v>
      </c>
      <c r="BC38" s="25">
        <v>0</v>
      </c>
      <c r="BD38" s="22">
        <v>0</v>
      </c>
      <c r="BE38" s="22">
        <v>0</v>
      </c>
      <c r="BF38" s="22">
        <v>0</v>
      </c>
      <c r="BG38" s="22">
        <v>0</v>
      </c>
      <c r="BH38" s="25">
        <f t="shared" si="3"/>
        <v>19041</v>
      </c>
      <c r="BI38" s="25">
        <f t="shared" si="6"/>
        <v>53588</v>
      </c>
      <c r="BJ38" s="30">
        <v>111104102744</v>
      </c>
    </row>
    <row r="39" spans="1:62" ht="15.75">
      <c r="A39" s="11">
        <v>37</v>
      </c>
      <c r="B39" s="12">
        <v>5448</v>
      </c>
      <c r="C39" s="13" t="s">
        <v>115</v>
      </c>
      <c r="D39" s="14" t="s">
        <v>116</v>
      </c>
      <c r="E39" s="15">
        <v>5</v>
      </c>
      <c r="F39" s="15">
        <v>1</v>
      </c>
      <c r="G39" s="15">
        <v>1</v>
      </c>
      <c r="H39" s="15">
        <v>30</v>
      </c>
      <c r="I39" s="23">
        <v>46800</v>
      </c>
      <c r="J39" s="21">
        <v>0</v>
      </c>
      <c r="K39" s="21">
        <f t="shared" si="4"/>
        <v>21528</v>
      </c>
      <c r="L39" s="22">
        <v>1800</v>
      </c>
      <c r="M39" s="21">
        <f t="shared" si="5"/>
        <v>828</v>
      </c>
      <c r="N39" s="22">
        <f t="shared" si="7"/>
        <v>4212</v>
      </c>
      <c r="O39" s="21">
        <v>0</v>
      </c>
      <c r="P39" s="21">
        <v>0</v>
      </c>
      <c r="Q39" s="25">
        <v>700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5">
        <f t="shared" si="0"/>
        <v>75868</v>
      </c>
      <c r="AD39" s="22">
        <v>5000</v>
      </c>
      <c r="AE39" s="25">
        <v>0</v>
      </c>
      <c r="AF39" s="26">
        <v>0</v>
      </c>
      <c r="AG39" s="22">
        <v>0</v>
      </c>
      <c r="AH39" s="21">
        <v>0</v>
      </c>
      <c r="AI39" s="21">
        <f t="shared" si="1"/>
        <v>0</v>
      </c>
      <c r="AJ39" s="22">
        <v>0</v>
      </c>
      <c r="AK39" s="22">
        <v>0</v>
      </c>
      <c r="AL39" s="25">
        <v>0</v>
      </c>
      <c r="AM39" s="22">
        <v>0</v>
      </c>
      <c r="AN39" s="25">
        <v>0</v>
      </c>
      <c r="AO39" s="25">
        <v>0</v>
      </c>
      <c r="AP39" s="22">
        <v>0</v>
      </c>
      <c r="AQ39" s="26">
        <v>15000</v>
      </c>
      <c r="AR39" s="22">
        <v>0</v>
      </c>
      <c r="AS39" s="22">
        <v>0</v>
      </c>
      <c r="AT39" s="22">
        <v>0</v>
      </c>
      <c r="AU39" s="26">
        <f t="shared" si="2"/>
        <v>0</v>
      </c>
      <c r="AV39" s="22">
        <v>0</v>
      </c>
      <c r="AW39" s="25">
        <v>0</v>
      </c>
      <c r="AX39" s="22">
        <v>0</v>
      </c>
      <c r="AY39" s="25">
        <v>0</v>
      </c>
      <c r="AZ39" s="22">
        <v>30</v>
      </c>
      <c r="BA39" s="25">
        <v>0</v>
      </c>
      <c r="BB39" s="22">
        <v>0</v>
      </c>
      <c r="BC39" s="25">
        <v>0</v>
      </c>
      <c r="BD39" s="22">
        <v>0</v>
      </c>
      <c r="BE39" s="22">
        <v>0</v>
      </c>
      <c r="BF39" s="22">
        <v>0</v>
      </c>
      <c r="BG39" s="22">
        <v>0</v>
      </c>
      <c r="BH39" s="25">
        <f t="shared" si="3"/>
        <v>20030</v>
      </c>
      <c r="BI39" s="25">
        <f t="shared" si="6"/>
        <v>55838</v>
      </c>
      <c r="BJ39" s="30" t="s">
        <v>117</v>
      </c>
    </row>
    <row r="40" spans="1:62" ht="15.75">
      <c r="A40" s="11">
        <v>38</v>
      </c>
      <c r="B40" s="12">
        <v>22419</v>
      </c>
      <c r="C40" s="13" t="s">
        <v>118</v>
      </c>
      <c r="D40" s="14" t="s">
        <v>119</v>
      </c>
      <c r="E40" s="15">
        <v>4</v>
      </c>
      <c r="F40" s="15">
        <v>1</v>
      </c>
      <c r="G40" s="15">
        <v>1</v>
      </c>
      <c r="H40" s="15">
        <v>30</v>
      </c>
      <c r="I40" s="23">
        <v>42200</v>
      </c>
      <c r="J40" s="21">
        <v>0</v>
      </c>
      <c r="K40" s="21">
        <f t="shared" si="4"/>
        <v>19412</v>
      </c>
      <c r="L40" s="22">
        <v>1800</v>
      </c>
      <c r="M40" s="21">
        <f t="shared" si="5"/>
        <v>828</v>
      </c>
      <c r="N40" s="22">
        <f t="shared" si="7"/>
        <v>3798</v>
      </c>
      <c r="O40" s="21">
        <v>0</v>
      </c>
      <c r="P40" s="21">
        <v>0</v>
      </c>
      <c r="Q40" s="25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5">
        <f t="shared" si="0"/>
        <v>68038</v>
      </c>
      <c r="AD40" s="22">
        <v>3000</v>
      </c>
      <c r="AE40" s="25">
        <v>0</v>
      </c>
      <c r="AF40" s="26">
        <v>0</v>
      </c>
      <c r="AG40" s="22">
        <v>0</v>
      </c>
      <c r="AH40" s="22">
        <f>O40</f>
        <v>0</v>
      </c>
      <c r="AI40" s="22">
        <f t="shared" si="1"/>
        <v>0</v>
      </c>
      <c r="AJ40" s="22">
        <v>0</v>
      </c>
      <c r="AK40" s="22">
        <v>0</v>
      </c>
      <c r="AL40" s="25">
        <v>0</v>
      </c>
      <c r="AM40" s="22">
        <v>0</v>
      </c>
      <c r="AN40" s="25">
        <v>0</v>
      </c>
      <c r="AO40" s="25">
        <v>0</v>
      </c>
      <c r="AP40" s="22">
        <v>0</v>
      </c>
      <c r="AQ40" s="26">
        <v>21000</v>
      </c>
      <c r="AR40" s="22">
        <v>0</v>
      </c>
      <c r="AS40" s="22">
        <v>0</v>
      </c>
      <c r="AT40" s="22">
        <v>0</v>
      </c>
      <c r="AU40" s="26">
        <f t="shared" si="2"/>
        <v>0</v>
      </c>
      <c r="AV40" s="22">
        <v>0</v>
      </c>
      <c r="AW40" s="25">
        <v>0</v>
      </c>
      <c r="AX40" s="22">
        <v>0</v>
      </c>
      <c r="AY40" s="25">
        <v>0</v>
      </c>
      <c r="AZ40" s="22">
        <v>30</v>
      </c>
      <c r="BA40" s="25">
        <v>0</v>
      </c>
      <c r="BB40" s="22">
        <v>0</v>
      </c>
      <c r="BC40" s="25">
        <v>0</v>
      </c>
      <c r="BD40" s="22">
        <v>0</v>
      </c>
      <c r="BE40" s="22">
        <v>0</v>
      </c>
      <c r="BF40" s="22">
        <v>0</v>
      </c>
      <c r="BG40" s="22">
        <v>0</v>
      </c>
      <c r="BH40" s="25">
        <f t="shared" si="3"/>
        <v>24030</v>
      </c>
      <c r="BI40" s="25">
        <f t="shared" si="6"/>
        <v>44008</v>
      </c>
      <c r="BJ40" s="30" t="s">
        <v>120</v>
      </c>
    </row>
    <row r="41" spans="1:62" ht="17.25" customHeight="1">
      <c r="A41" s="11">
        <v>39</v>
      </c>
      <c r="B41" s="12">
        <v>5337</v>
      </c>
      <c r="C41" s="13" t="s">
        <v>121</v>
      </c>
      <c r="D41" s="14" t="s">
        <v>119</v>
      </c>
      <c r="E41" s="15">
        <v>4</v>
      </c>
      <c r="F41" s="15">
        <v>1</v>
      </c>
      <c r="G41" s="15">
        <v>1</v>
      </c>
      <c r="H41" s="15">
        <v>30</v>
      </c>
      <c r="I41" s="23">
        <v>41000</v>
      </c>
      <c r="J41" s="21">
        <v>0</v>
      </c>
      <c r="K41" s="21">
        <f t="shared" si="4"/>
        <v>18860</v>
      </c>
      <c r="L41" s="22">
        <v>1800</v>
      </c>
      <c r="M41" s="21">
        <f t="shared" si="5"/>
        <v>828</v>
      </c>
      <c r="N41" s="22">
        <f t="shared" si="7"/>
        <v>3690</v>
      </c>
      <c r="O41" s="21">
        <v>0</v>
      </c>
      <c r="P41" s="21">
        <v>0</v>
      </c>
      <c r="Q41" s="25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5">
        <f t="shared" si="0"/>
        <v>66178</v>
      </c>
      <c r="AD41" s="22">
        <v>3000</v>
      </c>
      <c r="AE41" s="25">
        <v>0</v>
      </c>
      <c r="AF41" s="26">
        <v>0</v>
      </c>
      <c r="AG41" s="22">
        <v>0</v>
      </c>
      <c r="AH41" s="22">
        <f>O41</f>
        <v>0</v>
      </c>
      <c r="AI41" s="22">
        <f t="shared" si="1"/>
        <v>0</v>
      </c>
      <c r="AJ41" s="22">
        <v>0</v>
      </c>
      <c r="AK41" s="22">
        <v>0</v>
      </c>
      <c r="AL41" s="25">
        <v>0</v>
      </c>
      <c r="AM41" s="22">
        <v>0</v>
      </c>
      <c r="AN41" s="25">
        <v>0</v>
      </c>
      <c r="AO41" s="25">
        <v>0</v>
      </c>
      <c r="AP41" s="22">
        <v>0</v>
      </c>
      <c r="AQ41" s="26">
        <v>15000</v>
      </c>
      <c r="AR41" s="22">
        <v>0</v>
      </c>
      <c r="AS41" s="22">
        <v>0</v>
      </c>
      <c r="AT41" s="22">
        <v>0</v>
      </c>
      <c r="AU41" s="26">
        <f t="shared" si="2"/>
        <v>0</v>
      </c>
      <c r="AV41" s="22">
        <v>0</v>
      </c>
      <c r="AW41" s="25">
        <v>0</v>
      </c>
      <c r="AX41" s="22">
        <v>0</v>
      </c>
      <c r="AY41" s="25">
        <v>0</v>
      </c>
      <c r="AZ41" s="22">
        <v>30</v>
      </c>
      <c r="BA41" s="25">
        <v>0</v>
      </c>
      <c r="BB41" s="22">
        <v>0</v>
      </c>
      <c r="BC41" s="25">
        <v>0</v>
      </c>
      <c r="BD41" s="22">
        <v>0</v>
      </c>
      <c r="BE41" s="22">
        <v>0</v>
      </c>
      <c r="BF41" s="22">
        <v>0</v>
      </c>
      <c r="BG41" s="22">
        <v>0</v>
      </c>
      <c r="BH41" s="25">
        <f t="shared" si="3"/>
        <v>18030</v>
      </c>
      <c r="BI41" s="25">
        <f t="shared" si="6"/>
        <v>48148</v>
      </c>
      <c r="BJ41" s="30" t="s">
        <v>122</v>
      </c>
    </row>
    <row r="42" spans="1:62" ht="18" customHeight="1">
      <c r="A42" s="11">
        <v>40</v>
      </c>
      <c r="B42" s="12">
        <v>22421</v>
      </c>
      <c r="C42" s="13" t="s">
        <v>123</v>
      </c>
      <c r="D42" s="14" t="s">
        <v>119</v>
      </c>
      <c r="E42" s="15">
        <v>4</v>
      </c>
      <c r="F42" s="15">
        <v>1</v>
      </c>
      <c r="G42" s="15">
        <v>1</v>
      </c>
      <c r="H42" s="15">
        <v>30</v>
      </c>
      <c r="I42" s="23">
        <v>41000</v>
      </c>
      <c r="J42" s="21">
        <v>0</v>
      </c>
      <c r="K42" s="21">
        <f t="shared" si="4"/>
        <v>18860</v>
      </c>
      <c r="L42" s="22">
        <v>1800</v>
      </c>
      <c r="M42" s="21">
        <f t="shared" si="5"/>
        <v>828</v>
      </c>
      <c r="N42" s="22">
        <f t="shared" si="7"/>
        <v>3690</v>
      </c>
      <c r="O42" s="21">
        <v>0</v>
      </c>
      <c r="P42" s="21">
        <v>0</v>
      </c>
      <c r="Q42" s="25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5">
        <f t="shared" si="0"/>
        <v>66178</v>
      </c>
      <c r="AD42" s="22">
        <v>0</v>
      </c>
      <c r="AE42" s="25">
        <v>0</v>
      </c>
      <c r="AF42" s="26">
        <v>0</v>
      </c>
      <c r="AG42" s="22">
        <v>0</v>
      </c>
      <c r="AH42" s="22">
        <f>O42</f>
        <v>0</v>
      </c>
      <c r="AI42" s="22">
        <f t="shared" si="1"/>
        <v>0</v>
      </c>
      <c r="AJ42" s="22">
        <v>0</v>
      </c>
      <c r="AK42" s="22">
        <v>0</v>
      </c>
      <c r="AL42" s="25">
        <v>0</v>
      </c>
      <c r="AM42" s="22">
        <v>0</v>
      </c>
      <c r="AN42" s="25">
        <v>0</v>
      </c>
      <c r="AO42" s="25">
        <v>0</v>
      </c>
      <c r="AP42" s="22">
        <v>0</v>
      </c>
      <c r="AQ42" s="26">
        <v>7000</v>
      </c>
      <c r="AR42" s="22">
        <v>0</v>
      </c>
      <c r="AS42" s="22">
        <v>0</v>
      </c>
      <c r="AT42" s="22">
        <v>0</v>
      </c>
      <c r="AU42" s="26">
        <f t="shared" si="2"/>
        <v>0</v>
      </c>
      <c r="AV42" s="22">
        <v>0</v>
      </c>
      <c r="AW42" s="25">
        <v>0</v>
      </c>
      <c r="AX42" s="22">
        <v>0</v>
      </c>
      <c r="AY42" s="25">
        <v>0</v>
      </c>
      <c r="AZ42" s="22">
        <v>30</v>
      </c>
      <c r="BA42" s="25">
        <v>0</v>
      </c>
      <c r="BB42" s="22">
        <v>0</v>
      </c>
      <c r="BC42" s="25">
        <v>0</v>
      </c>
      <c r="BD42" s="22">
        <v>0</v>
      </c>
      <c r="BE42" s="22">
        <v>0</v>
      </c>
      <c r="BF42" s="22">
        <v>0</v>
      </c>
      <c r="BG42" s="22">
        <v>0</v>
      </c>
      <c r="BH42" s="25">
        <f t="shared" si="3"/>
        <v>7030</v>
      </c>
      <c r="BI42" s="25">
        <f t="shared" si="6"/>
        <v>59148</v>
      </c>
      <c r="BJ42" s="31" t="s">
        <v>124</v>
      </c>
    </row>
    <row r="43" spans="1:62" ht="18" customHeight="1">
      <c r="A43" s="11"/>
      <c r="B43" s="12"/>
      <c r="C43" s="16" t="s">
        <v>125</v>
      </c>
      <c r="D43" s="16"/>
      <c r="E43" s="16"/>
      <c r="F43" s="16"/>
      <c r="G43" s="16"/>
      <c r="H43" s="15"/>
      <c r="I43" s="24">
        <f aca="true" t="shared" si="12" ref="I43:AN43">SUM(I2:I42)</f>
        <v>2467103</v>
      </c>
      <c r="J43" s="24">
        <f t="shared" si="12"/>
        <v>0</v>
      </c>
      <c r="K43" s="21">
        <f t="shared" si="4"/>
        <v>1134867</v>
      </c>
      <c r="L43" s="24">
        <f t="shared" si="12"/>
        <v>81000</v>
      </c>
      <c r="M43" s="21">
        <f t="shared" si="5"/>
        <v>37260</v>
      </c>
      <c r="N43" s="22">
        <f t="shared" si="7"/>
        <v>222039</v>
      </c>
      <c r="O43" s="21">
        <f t="shared" si="12"/>
        <v>237435</v>
      </c>
      <c r="P43" s="24">
        <f t="shared" si="12"/>
        <v>0</v>
      </c>
      <c r="Q43" s="24">
        <f t="shared" si="12"/>
        <v>700</v>
      </c>
      <c r="R43" s="24">
        <f t="shared" si="12"/>
        <v>0</v>
      </c>
      <c r="S43" s="24">
        <f t="shared" si="12"/>
        <v>0</v>
      </c>
      <c r="T43" s="24">
        <f t="shared" si="12"/>
        <v>0</v>
      </c>
      <c r="U43" s="24">
        <f t="shared" si="12"/>
        <v>0</v>
      </c>
      <c r="V43" s="24">
        <f t="shared" si="12"/>
        <v>0</v>
      </c>
      <c r="W43" s="24">
        <f t="shared" si="12"/>
        <v>0</v>
      </c>
      <c r="X43" s="24">
        <f t="shared" si="12"/>
        <v>0</v>
      </c>
      <c r="Y43" s="24">
        <f t="shared" si="12"/>
        <v>0</v>
      </c>
      <c r="Z43" s="24">
        <f t="shared" si="12"/>
        <v>0</v>
      </c>
      <c r="AA43" s="21">
        <f t="shared" si="12"/>
        <v>0</v>
      </c>
      <c r="AB43" s="24">
        <f t="shared" si="12"/>
        <v>0</v>
      </c>
      <c r="AC43" s="24">
        <f t="shared" si="12"/>
        <v>4180404</v>
      </c>
      <c r="AD43" s="24">
        <f t="shared" si="12"/>
        <v>318500</v>
      </c>
      <c r="AE43" s="24">
        <f t="shared" si="12"/>
        <v>0</v>
      </c>
      <c r="AF43" s="28">
        <f t="shared" si="12"/>
        <v>0</v>
      </c>
      <c r="AG43" s="24">
        <f t="shared" si="12"/>
        <v>0</v>
      </c>
      <c r="AH43" s="24">
        <f t="shared" si="12"/>
        <v>169591</v>
      </c>
      <c r="AI43" s="24">
        <f t="shared" si="12"/>
        <v>237435</v>
      </c>
      <c r="AJ43" s="24">
        <f t="shared" si="12"/>
        <v>0</v>
      </c>
      <c r="AK43" s="24">
        <f t="shared" si="12"/>
        <v>0</v>
      </c>
      <c r="AL43" s="24">
        <f t="shared" si="12"/>
        <v>0</v>
      </c>
      <c r="AM43" s="24">
        <f t="shared" si="12"/>
        <v>0</v>
      </c>
      <c r="AN43" s="24">
        <f t="shared" si="12"/>
        <v>0</v>
      </c>
      <c r="AO43" s="25">
        <v>0</v>
      </c>
      <c r="AP43" s="24">
        <f aca="true" t="shared" si="13" ref="AP43:BI43">SUM(AP2:AP42)</f>
        <v>0</v>
      </c>
      <c r="AQ43" s="28">
        <f t="shared" si="13"/>
        <v>339800</v>
      </c>
      <c r="AR43" s="24">
        <f t="shared" si="13"/>
        <v>0</v>
      </c>
      <c r="AS43" s="24">
        <f t="shared" si="13"/>
        <v>0</v>
      </c>
      <c r="AT43" s="24">
        <f t="shared" si="13"/>
        <v>0</v>
      </c>
      <c r="AU43" s="28">
        <f t="shared" si="13"/>
        <v>0</v>
      </c>
      <c r="AV43" s="24">
        <f t="shared" si="13"/>
        <v>0</v>
      </c>
      <c r="AW43" s="24">
        <f t="shared" si="13"/>
        <v>0</v>
      </c>
      <c r="AX43" s="24">
        <f t="shared" si="13"/>
        <v>0</v>
      </c>
      <c r="AY43" s="24">
        <f t="shared" si="13"/>
        <v>0</v>
      </c>
      <c r="AZ43" s="24">
        <f t="shared" si="13"/>
        <v>2340</v>
      </c>
      <c r="BA43" s="24">
        <f t="shared" si="13"/>
        <v>0</v>
      </c>
      <c r="BB43" s="24">
        <f t="shared" si="13"/>
        <v>0</v>
      </c>
      <c r="BC43" s="24">
        <f t="shared" si="13"/>
        <v>0</v>
      </c>
      <c r="BD43" s="24">
        <f t="shared" si="13"/>
        <v>0</v>
      </c>
      <c r="BE43" s="24">
        <f t="shared" si="13"/>
        <v>0</v>
      </c>
      <c r="BF43" s="24">
        <f t="shared" si="13"/>
        <v>0</v>
      </c>
      <c r="BG43" s="24">
        <f t="shared" si="13"/>
        <v>0</v>
      </c>
      <c r="BH43" s="24">
        <f t="shared" si="13"/>
        <v>1067666</v>
      </c>
      <c r="BI43" s="24">
        <f t="shared" si="13"/>
        <v>3112738</v>
      </c>
      <c r="BJ43" s="32"/>
    </row>
    <row r="44" spans="1:62" s="2" customFormat="1" ht="15.75">
      <c r="A44" s="16"/>
      <c r="B44" s="17"/>
      <c r="C44" s="16"/>
      <c r="D44" s="16"/>
      <c r="E44" s="16"/>
      <c r="F44" s="16"/>
      <c r="G44" s="16"/>
      <c r="H44" s="15"/>
      <c r="I44" s="24"/>
      <c r="J44" s="24"/>
      <c r="K44" s="21"/>
      <c r="L44" s="24"/>
      <c r="M44" s="21"/>
      <c r="N44" s="22"/>
      <c r="O44" s="21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1"/>
      <c r="AB44" s="24"/>
      <c r="AC44" s="24"/>
      <c r="AD44" s="24"/>
      <c r="AE44" s="24"/>
      <c r="AF44" s="28"/>
      <c r="AG44" s="24"/>
      <c r="AH44" s="24"/>
      <c r="AI44" s="24"/>
      <c r="AJ44" s="24"/>
      <c r="AK44" s="24"/>
      <c r="AL44" s="24"/>
      <c r="AM44" s="24"/>
      <c r="AN44" s="24"/>
      <c r="AO44" s="25"/>
      <c r="AP44" s="24"/>
      <c r="AQ44" s="28"/>
      <c r="AR44" s="24"/>
      <c r="AS44" s="24"/>
      <c r="AT44" s="24"/>
      <c r="AU44" s="28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32"/>
    </row>
    <row r="46" ht="15">
      <c r="AE46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KV Raiwala</cp:lastModifiedBy>
  <cp:lastPrinted>2023-11-18T05:11:24Z</cp:lastPrinted>
  <dcterms:created xsi:type="dcterms:W3CDTF">2018-02-15T11:23:43Z</dcterms:created>
  <dcterms:modified xsi:type="dcterms:W3CDTF">2023-11-18T05:12:57Z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73AD8837BE564C448FE9BF4BACAD7A1A_12</vt:lpwstr>
  </property>
  <property fmtid="{D5CDD505-2E9C-101B-9397-08002B2CF9AE}" pid="3" name="KSOProductBuildVer">
    <vt:lpwstr>1033-12.2.0.13266</vt:lpwstr>
  </property>
</Properties>
</file>